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<sst xmlns="http://schemas.openxmlformats.org/spreadsheetml/2006/main" count="255" uniqueCount="248">
  <si>
    <t>Šifra RO</t>
  </si>
  <si>
    <t>Naziv RO</t>
  </si>
  <si>
    <t>Vodja IP</t>
  </si>
  <si>
    <t>Plačni FTE 2009-2014</t>
  </si>
  <si>
    <t>MSA 2008 (za IP)</t>
  </si>
  <si>
    <t>Razlika FTE (novi-stari)</t>
  </si>
  <si>
    <t xml:space="preserve">Skupaj </t>
  </si>
  <si>
    <t>Materialni stroški</t>
  </si>
  <si>
    <t>Amortizacija</t>
  </si>
  <si>
    <t>CELICA,biomedicinski center d.o.o.</t>
  </si>
  <si>
    <t xml:space="preserve">Robert Zorec </t>
  </si>
  <si>
    <t>Društvo matematiko, fizikov in astronomov Koper</t>
  </si>
  <si>
    <t>Aljoša Žerjal</t>
  </si>
  <si>
    <t>Geološki zavod Slovenije</t>
  </si>
  <si>
    <t>Jasna Šinigoj</t>
  </si>
  <si>
    <t>Sedimentologija, mineralogija, petrologija</t>
  </si>
  <si>
    <t>Bojan Ogorelec</t>
  </si>
  <si>
    <t>Paleontologija, stratigrafija</t>
  </si>
  <si>
    <t>Tea Kolar Jurkovšek</t>
  </si>
  <si>
    <t>Geološke karte</t>
  </si>
  <si>
    <t>Miloš Bavec</t>
  </si>
  <si>
    <t>Geokemija in geologija okolja</t>
  </si>
  <si>
    <t>Milan Bidovec</t>
  </si>
  <si>
    <t>Podzemne vode</t>
  </si>
  <si>
    <t>Nina Mali</t>
  </si>
  <si>
    <t>Geološki informacijski center</t>
  </si>
  <si>
    <t>Gozdarski inštitut Slovenije</t>
  </si>
  <si>
    <t>Robert Robek</t>
  </si>
  <si>
    <t xml:space="preserve"> </t>
  </si>
  <si>
    <t>Laboratoriji GIS</t>
  </si>
  <si>
    <t>Daniel Žlindra</t>
  </si>
  <si>
    <t>Zbirke GIS</t>
  </si>
  <si>
    <t>Melita Hrenko</t>
  </si>
  <si>
    <t>Raziskovalne ploskve GIS</t>
  </si>
  <si>
    <t>Andrej Verlič</t>
  </si>
  <si>
    <t>Računalniška infrastruktura GIS</t>
  </si>
  <si>
    <t>Anton Kralj</t>
  </si>
  <si>
    <t>Infrastrukturna skupina ICP</t>
  </si>
  <si>
    <t>Matjaž Jeločnik</t>
  </si>
  <si>
    <t>Inovacijsko-razvojni inštitut</t>
  </si>
  <si>
    <t>Slavko Dolinšek</t>
  </si>
  <si>
    <t>Institut "Jožef Stefan"</t>
  </si>
  <si>
    <t>Darko Korbar</t>
  </si>
  <si>
    <t>Znanstveno-informacijski center</t>
  </si>
  <si>
    <t>Luka Šušteršič</t>
  </si>
  <si>
    <t>Obratovanje raziskovalnega jedrskega reaktorja TRIGA</t>
  </si>
  <si>
    <t>Matjaž Ravnik</t>
  </si>
  <si>
    <t>Center za mrežno infrastrukturo</t>
  </si>
  <si>
    <t>Vladimir Alkalaj</t>
  </si>
  <si>
    <t>Mikroanalitski center</t>
  </si>
  <si>
    <t>Primož Pelicon</t>
  </si>
  <si>
    <t>Utekočinjevalnik helija s superprevodnim magnetom in sistemom za regeneracijo helija</t>
  </si>
  <si>
    <t>Milna Rožmarin</t>
  </si>
  <si>
    <t>Center za masno spektroskopijo</t>
  </si>
  <si>
    <t>Bogdan Kralj</t>
  </si>
  <si>
    <t>Center za izvedbo eksperimentov fizike delcev v mednarodnih središčih</t>
  </si>
  <si>
    <t>Marko Mikuž</t>
  </si>
  <si>
    <t>Nacionalni center za NMR spektroskopijo visoke ločljivosti</t>
  </si>
  <si>
    <t>Janez Dolinšek</t>
  </si>
  <si>
    <t>Center za mikrostrukturno in površinsko analizo</t>
  </si>
  <si>
    <t>Marija Kosec</t>
  </si>
  <si>
    <t>CENTER ZA PROIZVODNJO IN STRUKTURO PROTEINOV</t>
  </si>
  <si>
    <t>Dušan Turk</t>
  </si>
  <si>
    <t>Nanolitografija in nanoskopija</t>
  </si>
  <si>
    <t>Dragan Mihailović</t>
  </si>
  <si>
    <t>Objekt vroče celice (OVC)</t>
  </si>
  <si>
    <t>Borut Smodiš</t>
  </si>
  <si>
    <t>Video konferenčni center</t>
  </si>
  <si>
    <t>Borka Jerman Blažič</t>
  </si>
  <si>
    <t>Center za prenos znanja na področju informacijskih tehnologij</t>
  </si>
  <si>
    <t>Mitja Jermol</t>
  </si>
  <si>
    <t>Center za mikroskopijo in detekcijo nanomaterialov (cmd-nano):</t>
  </si>
  <si>
    <t>Maja Remškar</t>
  </si>
  <si>
    <t>Inštitut Nove revije, zavod za humanistiko</t>
  </si>
  <si>
    <t>Irena Majcen</t>
  </si>
  <si>
    <t>Inštitut za celulozo in papir</t>
  </si>
  <si>
    <t>Alenka Ivanuš</t>
  </si>
  <si>
    <t>Inštitut za ekonomska raziskovanja</t>
  </si>
  <si>
    <t>Klemen Koman</t>
  </si>
  <si>
    <t>Inštitut za kovinske materiale in tehnologije</t>
  </si>
  <si>
    <t>Matjaž Godec</t>
  </si>
  <si>
    <t>Površinska in mikrostrukturna karakterizacija kovinskih materialov (PMKM)</t>
  </si>
  <si>
    <t>Monika Jenko</t>
  </si>
  <si>
    <t>Analizna kemija (LAK)</t>
  </si>
  <si>
    <t>Aleksandra Kocijan</t>
  </si>
  <si>
    <t>Inštitut za kriminologijo pri PF</t>
  </si>
  <si>
    <t>Dragan Petrovec</t>
  </si>
  <si>
    <t>Inštitut za matematiko, fiziko in mehaniko</t>
  </si>
  <si>
    <t>Janko Lužnik</t>
  </si>
  <si>
    <t>Inštitut za narodnostna vprašanja</t>
  </si>
  <si>
    <t>Jana Kranjec Menaše</t>
  </si>
  <si>
    <t>Inštitut za novejšo zgodovino</t>
  </si>
  <si>
    <t>Nina Vodopivec</t>
  </si>
  <si>
    <t>Kemijski inštitut</t>
  </si>
  <si>
    <t>Janez Plavec</t>
  </si>
  <si>
    <t>NMR center</t>
  </si>
  <si>
    <t>Center za biospektroskopijo</t>
  </si>
  <si>
    <t>Roman Jerala</t>
  </si>
  <si>
    <t>Laboratorij za anorgansko kemijo in tehnologijo</t>
  </si>
  <si>
    <t>Venčeslav Kavčič</t>
  </si>
  <si>
    <t>Center za elektronsko mikroskopijo in strukturno ddiagnostiko</t>
  </si>
  <si>
    <t>Miran Gaberšček</t>
  </si>
  <si>
    <t>Laboratorij za analizno kemijo</t>
  </si>
  <si>
    <t>Center za vibracijsko spektroskopijo</t>
  </si>
  <si>
    <t>Boris Orel</t>
  </si>
  <si>
    <t>Laboratorij za polimerno kemijo in tehnologijo</t>
  </si>
  <si>
    <t>Kmetijski inštitut Slovenije</t>
  </si>
  <si>
    <t>Zoran Čergan</t>
  </si>
  <si>
    <t>Poskusna polja in nasadi</t>
  </si>
  <si>
    <t>J. Verbič</t>
  </si>
  <si>
    <t>Centralni laboratorij</t>
  </si>
  <si>
    <t>A. Gregorčič</t>
  </si>
  <si>
    <t>Semenski laboratorij</t>
  </si>
  <si>
    <t>R.Rutar</t>
  </si>
  <si>
    <t>Specializirani laboratoriji</t>
  </si>
  <si>
    <t>Z. Bregar</t>
  </si>
  <si>
    <t>Nacionalni inštitut za biologijo</t>
  </si>
  <si>
    <t>Maruša Pompe Novak</t>
  </si>
  <si>
    <t>Infrastrukturni center Planta</t>
  </si>
  <si>
    <t>Maja Ravnikar</t>
  </si>
  <si>
    <t>Infrastrukturni center Morske biološke postaje Piran</t>
  </si>
  <si>
    <t>Lenka Mali</t>
  </si>
  <si>
    <t>Onkološki inštitut Ljubljana</t>
  </si>
  <si>
    <t>Lorna Zadravec Zaletel</t>
  </si>
  <si>
    <t>Oddelek za radioterapijo</t>
  </si>
  <si>
    <t>Primož Strojan</t>
  </si>
  <si>
    <t>Enota za ugotavljanje kasnih posledic zdravljenja raka v otroštvu</t>
  </si>
  <si>
    <t>Berta Jereb</t>
  </si>
  <si>
    <t>Oddelek za molekularno diagnostiko</t>
  </si>
  <si>
    <t>Srdjan Novaković</t>
  </si>
  <si>
    <t>Pedagoški inštitut</t>
  </si>
  <si>
    <t>Mojca Čuček</t>
  </si>
  <si>
    <t>Turboinštitut, d.d.</t>
  </si>
  <si>
    <t>Aljaž Škerlavaj</t>
  </si>
  <si>
    <t>Univerza v Ljubljani</t>
  </si>
  <si>
    <t>P. Maček</t>
  </si>
  <si>
    <t>NMR infrastrukturni center UL FKKT</t>
  </si>
  <si>
    <t>Andrej Petrič - FKKT</t>
  </si>
  <si>
    <t>Center za funkcijsko genomiko in biočipe</t>
  </si>
  <si>
    <t>Radovan Komel /  MF</t>
  </si>
  <si>
    <t>Carl Zeiss referenčni center za konfokalno mikroskopijo, Center LN-MCP</t>
  </si>
  <si>
    <t>Robert Zorec / MF</t>
  </si>
  <si>
    <t>Center za bibliometrijo,odkrivanje znanja iz podatkovnih zbirk in znanstveno komuniciranje</t>
  </si>
  <si>
    <t>Janez Stare / MF</t>
  </si>
  <si>
    <t>Center za sonaravno rekultiviranje Vremščica</t>
  </si>
  <si>
    <t>Tina Virant Celestina / VF</t>
  </si>
  <si>
    <t>Center za površinsko plazmonsko resonanco-SPR</t>
  </si>
  <si>
    <t>Gregor Anderluh / BF</t>
  </si>
  <si>
    <t>Razvojno raziskovalni center za proučevanje rasti in razvoja kmetijskih rastlin</t>
  </si>
  <si>
    <t>Dragan Žnidarčič / BF</t>
  </si>
  <si>
    <t>Zbirka industrijskih mikroorganizmov (ZIM)</t>
  </si>
  <si>
    <t>Peter Raspor / BF</t>
  </si>
  <si>
    <t>IC Mycosmo</t>
  </si>
  <si>
    <t>Nina Gunde - Cimerman / BF</t>
  </si>
  <si>
    <t>Botanični vrt - center za avtohtono in tujo floro s semensko gensko banko</t>
  </si>
  <si>
    <t>Jože Bavcon / BF</t>
  </si>
  <si>
    <t>Infrastrukturni center za pedologijo in varstvo okolja</t>
  </si>
  <si>
    <t>Marko Zupan / BF</t>
  </si>
  <si>
    <t>Nina Kacjan Maršič / BF</t>
  </si>
  <si>
    <t>Univerzitetna služba za informatiko</t>
  </si>
  <si>
    <t>Janez Benkovič -UL</t>
  </si>
  <si>
    <t>Infrastrukturna podpora humanističnim študijam</t>
  </si>
  <si>
    <t>Jadanka Šumi / FF</t>
  </si>
  <si>
    <t>Arhiv družboslovnih podatkov</t>
  </si>
  <si>
    <t>Janez Štebe /  FDV</t>
  </si>
  <si>
    <t>Program za Longitudinalno Mednarodno Empirično Raziskovanje (PLMER)</t>
  </si>
  <si>
    <t>Slavko Kurdija / FDV</t>
  </si>
  <si>
    <t>Evropski dokumentacijski center (EDC)</t>
  </si>
  <si>
    <t>Ivan kanič / EF</t>
  </si>
  <si>
    <t>Infrastrukturni center za sodobno strojništvo</t>
  </si>
  <si>
    <t>Tone Češnovar / FS</t>
  </si>
  <si>
    <t>Laboratorij za biokibernetiko</t>
  </si>
  <si>
    <t>Maša Kandušar / FE</t>
  </si>
  <si>
    <t>Raziskovalni infrastrukturni center UL NTF</t>
  </si>
  <si>
    <t>Mirjam Leskovšek / NTF</t>
  </si>
  <si>
    <t>Univerza v Mariboru</t>
  </si>
  <si>
    <t xml:space="preserve">Boštjan Brumen </t>
  </si>
  <si>
    <t>Rektorat - Računalniški center UM</t>
  </si>
  <si>
    <t>Tomaž Klojčnik</t>
  </si>
  <si>
    <t>Botanični vrt Univerze v Mariboru</t>
  </si>
  <si>
    <t>Božidar Krajnčič / FK</t>
  </si>
  <si>
    <t>Univerzitetni center za elektronsko mikroskopijo</t>
  </si>
  <si>
    <t>Tonica Bončina / FS</t>
  </si>
  <si>
    <t>Univerza v Novi Gorici</t>
  </si>
  <si>
    <t>Marko Zavrtanik</t>
  </si>
  <si>
    <t>Univerza na Primorskem</t>
  </si>
  <si>
    <t>Peter Čerče</t>
  </si>
  <si>
    <t>Infrastrukturna skupina UP</t>
  </si>
  <si>
    <t>Laboratorij za snovno in nesnovno dediščino UP ZRS</t>
  </si>
  <si>
    <t>Laboratorij za fizikalno kemijske analize UP ZRS</t>
  </si>
  <si>
    <t>Elena Bužan</t>
  </si>
  <si>
    <t>Laboratorij za preskušanje oljčnega olja  UP ZRS</t>
  </si>
  <si>
    <t>Milena Bučar Miklavčič</t>
  </si>
  <si>
    <t>Informacijski center UP ZRS</t>
  </si>
  <si>
    <t>Aleš Lipnik</t>
  </si>
  <si>
    <t>Laboratorij IKARUS</t>
  </si>
  <si>
    <t>Mihaela Jurdana</t>
  </si>
  <si>
    <t>Urbanistični inštitut RS</t>
  </si>
  <si>
    <t>Igor Bizjak</t>
  </si>
  <si>
    <t>Ustanova Hiša eksperimentov</t>
  </si>
  <si>
    <t>Miha Kos</t>
  </si>
  <si>
    <t>Zavod za gradbeništvo Slovenije</t>
  </si>
  <si>
    <t>Uroš Bohinc</t>
  </si>
  <si>
    <t>Znanstvenoraziskovalni center SAZU</t>
  </si>
  <si>
    <t>Jerneja Fridl</t>
  </si>
  <si>
    <t xml:space="preserve">Inštitut za arheologijo </t>
  </si>
  <si>
    <t>Jana Hrovat</t>
  </si>
  <si>
    <t xml:space="preserve">Inštitut za raziskovanje Krasa </t>
  </si>
  <si>
    <t>Tadej Slabe</t>
  </si>
  <si>
    <t xml:space="preserve">Geografski inštitut Antona Melika </t>
  </si>
  <si>
    <t>Drago Perko</t>
  </si>
  <si>
    <t xml:space="preserve">Inštitut za slovensko narodopisje </t>
  </si>
  <si>
    <t>Monika Kropej</t>
  </si>
  <si>
    <t xml:space="preserve">Umetnostnozgodovinski inštitut Franceta Steleta </t>
  </si>
  <si>
    <t>Barbara Murovec</t>
  </si>
  <si>
    <t xml:space="preserve">Biološki inštitut Jovana Hadžija </t>
  </si>
  <si>
    <t>Matjaž Kuntner</t>
  </si>
  <si>
    <t>Založba ZRC</t>
  </si>
  <si>
    <t>Vojislav Likar</t>
  </si>
  <si>
    <t xml:space="preserve">Muzikološki inštitut </t>
  </si>
  <si>
    <t>Metoda Kokole</t>
  </si>
  <si>
    <t xml:space="preserve">Glasbenonarodopisni inštitut </t>
  </si>
  <si>
    <t>Marjetka Golež Kaučič</t>
  </si>
  <si>
    <t xml:space="preserve">Inštitut za antropološke in prostorske študije </t>
  </si>
  <si>
    <t>Ivan Šprajc</t>
  </si>
  <si>
    <t xml:space="preserve">Inštitut za slovensko izseljenstvo </t>
  </si>
  <si>
    <t>Marina Lukšič Hacin</t>
  </si>
  <si>
    <t xml:space="preserve">Inštitut za slovensko literaturo in literarne vede </t>
  </si>
  <si>
    <t>Darko Dolinar</t>
  </si>
  <si>
    <t xml:space="preserve">Inštitut za kulturno zgodovino </t>
  </si>
  <si>
    <t>Andrej Vovko</t>
  </si>
  <si>
    <t xml:space="preserve">Paleontološki inštitut Ivana Rakovca </t>
  </si>
  <si>
    <t>Špela Goričan</t>
  </si>
  <si>
    <t xml:space="preserve">Družbenomedicinski inštitut </t>
  </si>
  <si>
    <t>Duška Kneževič Hočevar</t>
  </si>
  <si>
    <t xml:space="preserve">Filozofski inštitut </t>
  </si>
  <si>
    <t>Rado Riha</t>
  </si>
  <si>
    <t xml:space="preserve">Inštitut slovenski jezik Frana Ramovša </t>
  </si>
  <si>
    <t>Marko Snoj</t>
  </si>
  <si>
    <t>Zgodovinski inštitut Milka Kosa +RS Nova Gorica</t>
  </si>
  <si>
    <t>Darja Mihelič</t>
  </si>
  <si>
    <t>Sekcija za interdiscip.raziskovanje v humanistiki</t>
  </si>
  <si>
    <t>Oto Luthar</t>
  </si>
  <si>
    <t>Zveza za tehnično kulturo Slovenije</t>
  </si>
  <si>
    <t xml:space="preserve">Jaroslav Berce </t>
  </si>
  <si>
    <t>SKUPAJ INFRASTRUKTURNI PROGRAMI</t>
  </si>
  <si>
    <t>Materialni stroški in amortizacija</t>
  </si>
  <si>
    <t>SOFINANCIRANJE STROŠKOV DELOVANJA INFRASTRUKTURNIH PROGRAMOV 2009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</si>
</sst>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</numFmts>
  <fonts count="14">
    <font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1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0" xfId="0" applyNumberFormat="1" applyFont="1" applyFill="1" applyAlignment="1">
      <alignment/>
    </xf>
    <xf numFmtId="0" fontId="5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quotePrefix="1">
      <alignment horizontal="center"/>
    </xf>
    <xf numFmtId="4" fontId="8" fillId="0" borderId="1" xfId="0" applyNumberFormat="1" applyFont="1" applyFill="1" applyBorder="1" applyAlignment="1" quotePrefix="1">
      <alignment/>
    </xf>
    <xf numFmtId="4" fontId="7" fillId="0" borderId="1" xfId="0" applyNumberFormat="1" applyFont="1" applyFill="1" applyBorder="1" applyAlignment="1" quotePrefix="1">
      <alignment/>
    </xf>
    <xf numFmtId="4" fontId="1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justify"/>
    </xf>
    <xf numFmtId="0" fontId="12" fillId="2" borderId="4" xfId="0" applyFont="1" applyFill="1" applyBorder="1" applyAlignment="1">
      <alignment horizontal="justify" vertical="center"/>
    </xf>
    <xf numFmtId="0" fontId="13" fillId="2" borderId="6" xfId="0" applyFont="1" applyFill="1" applyBorder="1" applyAlignment="1">
      <alignment horizontal="justify" vertical="center"/>
    </xf>
    <xf numFmtId="0" fontId="13" fillId="2" borderId="3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13" fillId="2" borderId="4" xfId="0" applyFont="1" applyFill="1" applyBorder="1" applyAlignment="1">
      <alignment horizontal="justify" vertical="center"/>
    </xf>
    <xf numFmtId="0" fontId="12" fillId="2" borderId="4" xfId="0" applyFont="1" applyFill="1" applyBorder="1" applyAlignment="1">
      <alignment horizontal="justify" vertical="center" wrapText="1"/>
    </xf>
    <xf numFmtId="0" fontId="13" fillId="2" borderId="5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140625" defaultRowHeight="12.75" zeroHeight="1"/>
  <cols>
    <col min="1" max="1" width="6.421875" style="1" customWidth="1"/>
    <col min="2" max="2" width="29.8515625" style="2" customWidth="1"/>
    <col min="3" max="3" width="14.8515625" style="0" customWidth="1"/>
    <col min="4" max="4" width="13.8515625" style="3" customWidth="1"/>
    <col min="5" max="5" width="17.140625" style="0" hidden="1" customWidth="1"/>
    <col min="6" max="6" width="17.57421875" style="0" hidden="1" customWidth="1"/>
    <col min="7" max="7" width="12.7109375" style="0" hidden="1" customWidth="1"/>
    <col min="8" max="8" width="13.8515625" style="4" hidden="1" customWidth="1"/>
    <col min="9" max="9" width="13.00390625" style="4" hidden="1" customWidth="1"/>
    <col min="10" max="10" width="17.8515625" style="4" customWidth="1"/>
    <col min="11" max="11" width="0" style="5" hidden="1" customWidth="1"/>
    <col min="12" max="16384" width="0" style="0" hidden="1" customWidth="1"/>
  </cols>
  <sheetData>
    <row r="1" ht="15.75"/>
    <row r="2" spans="2:5" ht="15">
      <c r="B2" s="103" t="s">
        <v>247</v>
      </c>
      <c r="C2" s="103"/>
      <c r="D2" s="103"/>
      <c r="E2" s="103"/>
    </row>
    <row r="3" spans="1:5" ht="15">
      <c r="A3" s="6"/>
      <c r="B3" s="103"/>
      <c r="C3" s="103"/>
      <c r="D3" s="103"/>
      <c r="E3" s="103"/>
    </row>
    <row r="4" spans="1:10" ht="15.75" thickBot="1">
      <c r="A4" s="7"/>
      <c r="B4" s="8"/>
      <c r="C4" s="9"/>
      <c r="D4" s="10"/>
      <c r="E4" s="5"/>
      <c r="F4" s="5"/>
      <c r="G4" s="5"/>
      <c r="H4" s="11"/>
      <c r="I4" s="11"/>
      <c r="J4" s="11"/>
    </row>
    <row r="5" spans="1:10" s="12" customFormat="1" ht="26.25" thickBot="1">
      <c r="A5" s="73" t="s">
        <v>0</v>
      </c>
      <c r="B5" s="91" t="s">
        <v>1</v>
      </c>
      <c r="C5" s="72" t="s">
        <v>2</v>
      </c>
      <c r="D5" s="73" t="s">
        <v>3</v>
      </c>
      <c r="E5" s="71" t="s">
        <v>4</v>
      </c>
      <c r="F5" s="71" t="s">
        <v>5</v>
      </c>
      <c r="G5" s="71" t="s">
        <v>6</v>
      </c>
      <c r="H5" s="92" t="s">
        <v>7</v>
      </c>
      <c r="I5" s="71" t="s">
        <v>8</v>
      </c>
      <c r="J5" s="93" t="s">
        <v>246</v>
      </c>
    </row>
    <row r="6" spans="1:10" s="14" customFormat="1" ht="28.5">
      <c r="A6" s="74">
        <v>1683</v>
      </c>
      <c r="B6" s="75" t="s">
        <v>9</v>
      </c>
      <c r="C6" s="76" t="s">
        <v>10</v>
      </c>
      <c r="D6" s="77">
        <v>1</v>
      </c>
      <c r="E6" s="78">
        <v>0</v>
      </c>
      <c r="F6" s="78">
        <v>1</v>
      </c>
      <c r="G6" s="78" t="e">
        <f>+E6+#REF!</f>
        <v>#REF!</v>
      </c>
      <c r="H6" s="79">
        <v>12500</v>
      </c>
      <c r="I6" s="79">
        <v>2500</v>
      </c>
      <c r="J6" s="80">
        <f aca="true" t="shared" si="0" ref="J6:J37">SUM(H6:I6)</f>
        <v>15000</v>
      </c>
    </row>
    <row r="7" spans="1:10" s="14" customFormat="1" ht="42.75">
      <c r="A7" s="15">
        <v>2462</v>
      </c>
      <c r="B7" s="16" t="s">
        <v>11</v>
      </c>
      <c r="C7" s="17" t="s">
        <v>12</v>
      </c>
      <c r="D7" s="18">
        <v>1</v>
      </c>
      <c r="E7" s="19">
        <v>0</v>
      </c>
      <c r="F7" s="19">
        <v>1</v>
      </c>
      <c r="G7" s="19" t="e">
        <f>+E7+#REF!</f>
        <v>#REF!</v>
      </c>
      <c r="H7" s="13">
        <v>15000</v>
      </c>
      <c r="I7" s="13"/>
      <c r="J7" s="81">
        <f t="shared" si="0"/>
        <v>15000</v>
      </c>
    </row>
    <row r="8" spans="1:10" s="14" customFormat="1" ht="14.25">
      <c r="A8" s="15">
        <v>215</v>
      </c>
      <c r="B8" s="16" t="s">
        <v>13</v>
      </c>
      <c r="C8" s="21" t="s">
        <v>14</v>
      </c>
      <c r="D8" s="18">
        <v>4</v>
      </c>
      <c r="E8" s="19">
        <v>20000</v>
      </c>
      <c r="F8" s="19">
        <v>0</v>
      </c>
      <c r="G8" s="19" t="e">
        <f>+E8+#REF!</f>
        <v>#REF!</v>
      </c>
      <c r="H8" s="13">
        <f>SUM(H9:H14)</f>
        <v>47157</v>
      </c>
      <c r="I8" s="13">
        <v>24754.04</v>
      </c>
      <c r="J8" s="81">
        <f t="shared" si="0"/>
        <v>71911.04000000001</v>
      </c>
    </row>
    <row r="9" spans="1:10" s="27" customFormat="1" ht="26.25">
      <c r="A9" s="22"/>
      <c r="B9" s="95" t="s">
        <v>15</v>
      </c>
      <c r="C9" s="23" t="s">
        <v>16</v>
      </c>
      <c r="D9" s="24"/>
      <c r="E9" s="25"/>
      <c r="F9" s="25"/>
      <c r="G9" s="25"/>
      <c r="H9" s="26">
        <v>4000</v>
      </c>
      <c r="I9" s="26"/>
      <c r="J9" s="96">
        <f t="shared" si="0"/>
        <v>4000</v>
      </c>
    </row>
    <row r="10" spans="1:10" s="27" customFormat="1" ht="26.25">
      <c r="A10" s="22"/>
      <c r="B10" s="95" t="s">
        <v>17</v>
      </c>
      <c r="C10" s="23" t="s">
        <v>18</v>
      </c>
      <c r="D10" s="24"/>
      <c r="E10" s="25"/>
      <c r="F10" s="25"/>
      <c r="G10" s="25"/>
      <c r="H10" s="26">
        <v>4000</v>
      </c>
      <c r="I10" s="26"/>
      <c r="J10" s="96">
        <f t="shared" si="0"/>
        <v>4000</v>
      </c>
    </row>
    <row r="11" spans="1:10" s="27" customFormat="1" ht="15">
      <c r="A11" s="22"/>
      <c r="B11" s="95" t="s">
        <v>19</v>
      </c>
      <c r="C11" s="23" t="s">
        <v>20</v>
      </c>
      <c r="D11" s="24"/>
      <c r="E11" s="25"/>
      <c r="F11" s="25"/>
      <c r="G11" s="25"/>
      <c r="H11" s="26">
        <v>3000</v>
      </c>
      <c r="I11" s="26">
        <v>8213.04</v>
      </c>
      <c r="J11" s="96">
        <f t="shared" si="0"/>
        <v>11213.04</v>
      </c>
    </row>
    <row r="12" spans="1:10" s="27" customFormat="1" ht="15">
      <c r="A12" s="22"/>
      <c r="B12" s="95" t="s">
        <v>21</v>
      </c>
      <c r="C12" s="23" t="s">
        <v>22</v>
      </c>
      <c r="D12" s="24"/>
      <c r="E12" s="25"/>
      <c r="F12" s="25"/>
      <c r="G12" s="25"/>
      <c r="H12" s="26">
        <v>4000</v>
      </c>
      <c r="I12" s="26"/>
      <c r="J12" s="96">
        <f t="shared" si="0"/>
        <v>4000</v>
      </c>
    </row>
    <row r="13" spans="1:10" s="27" customFormat="1" ht="15">
      <c r="A13" s="22"/>
      <c r="B13" s="95" t="s">
        <v>23</v>
      </c>
      <c r="C13" s="23" t="s">
        <v>24</v>
      </c>
      <c r="D13" s="24"/>
      <c r="E13" s="25"/>
      <c r="F13" s="25"/>
      <c r="G13" s="25"/>
      <c r="H13" s="26"/>
      <c r="I13" s="26">
        <v>16541</v>
      </c>
      <c r="J13" s="96">
        <f t="shared" si="0"/>
        <v>16541</v>
      </c>
    </row>
    <row r="14" spans="1:10" s="27" customFormat="1" ht="15">
      <c r="A14" s="22"/>
      <c r="B14" s="95" t="s">
        <v>25</v>
      </c>
      <c r="C14" s="23" t="s">
        <v>14</v>
      </c>
      <c r="D14" s="24"/>
      <c r="E14" s="25"/>
      <c r="F14" s="25"/>
      <c r="G14" s="25"/>
      <c r="H14" s="26">
        <v>32157</v>
      </c>
      <c r="I14" s="26"/>
      <c r="J14" s="96">
        <f t="shared" si="0"/>
        <v>32157</v>
      </c>
    </row>
    <row r="15" spans="1:10" s="14" customFormat="1" ht="14.25">
      <c r="A15" s="28">
        <v>404</v>
      </c>
      <c r="B15" s="29" t="s">
        <v>26</v>
      </c>
      <c r="C15" s="17" t="s">
        <v>27</v>
      </c>
      <c r="D15" s="18">
        <v>1</v>
      </c>
      <c r="E15" s="19">
        <v>0</v>
      </c>
      <c r="F15" s="19">
        <v>1</v>
      </c>
      <c r="G15" s="19" t="e">
        <f>+E15+#REF!</f>
        <v>#REF!</v>
      </c>
      <c r="H15" s="13">
        <v>10825</v>
      </c>
      <c r="I15" s="13">
        <v>4175</v>
      </c>
      <c r="J15" s="81">
        <f t="shared" si="0"/>
        <v>15000</v>
      </c>
    </row>
    <row r="16" spans="1:10" s="27" customFormat="1" ht="15">
      <c r="A16" s="30"/>
      <c r="B16" s="97" t="s">
        <v>29</v>
      </c>
      <c r="C16" s="32" t="s">
        <v>30</v>
      </c>
      <c r="D16" s="24"/>
      <c r="E16" s="25"/>
      <c r="F16" s="25"/>
      <c r="G16" s="25"/>
      <c r="H16" s="26">
        <v>5825</v>
      </c>
      <c r="I16" s="26">
        <v>4175</v>
      </c>
      <c r="J16" s="94">
        <f t="shared" si="0"/>
        <v>10000</v>
      </c>
    </row>
    <row r="17" spans="1:10" s="27" customFormat="1" ht="15">
      <c r="A17" s="30"/>
      <c r="B17" s="97" t="s">
        <v>31</v>
      </c>
      <c r="C17" s="32" t="s">
        <v>32</v>
      </c>
      <c r="D17" s="24"/>
      <c r="E17" s="25"/>
      <c r="F17" s="25"/>
      <c r="G17" s="25"/>
      <c r="H17" s="26">
        <v>1500</v>
      </c>
      <c r="I17" s="26"/>
      <c r="J17" s="94">
        <f t="shared" si="0"/>
        <v>1500</v>
      </c>
    </row>
    <row r="18" spans="1:10" s="27" customFormat="1" ht="15">
      <c r="A18" s="30"/>
      <c r="B18" s="97" t="s">
        <v>33</v>
      </c>
      <c r="C18" s="32" t="s">
        <v>34</v>
      </c>
      <c r="D18" s="24"/>
      <c r="E18" s="25"/>
      <c r="F18" s="25"/>
      <c r="G18" s="25"/>
      <c r="H18" s="26">
        <v>1500</v>
      </c>
      <c r="I18" s="26"/>
      <c r="J18" s="94">
        <f t="shared" si="0"/>
        <v>1500</v>
      </c>
    </row>
    <row r="19" spans="1:10" s="27" customFormat="1" ht="26.25">
      <c r="A19" s="30"/>
      <c r="B19" s="98" t="s">
        <v>35</v>
      </c>
      <c r="C19" s="32" t="s">
        <v>36</v>
      </c>
      <c r="D19" s="24"/>
      <c r="E19" s="25"/>
      <c r="F19" s="25"/>
      <c r="G19" s="25"/>
      <c r="H19" s="26">
        <v>1000</v>
      </c>
      <c r="I19" s="26"/>
      <c r="J19" s="94">
        <f t="shared" si="0"/>
        <v>1000</v>
      </c>
    </row>
    <row r="20" spans="1:10" s="27" customFormat="1" ht="15">
      <c r="A20" s="30"/>
      <c r="B20" s="31" t="s">
        <v>37</v>
      </c>
      <c r="C20" s="32" t="s">
        <v>38</v>
      </c>
      <c r="D20" s="24"/>
      <c r="E20" s="25"/>
      <c r="F20" s="25"/>
      <c r="G20" s="25"/>
      <c r="H20" s="26">
        <v>1000</v>
      </c>
      <c r="I20" s="26"/>
      <c r="J20" s="82">
        <f t="shared" si="0"/>
        <v>1000</v>
      </c>
    </row>
    <row r="21" spans="1:10" s="14" customFormat="1" ht="14.25">
      <c r="A21" s="28">
        <v>2716</v>
      </c>
      <c r="B21" s="29" t="s">
        <v>39</v>
      </c>
      <c r="C21" s="17" t="s">
        <v>40</v>
      </c>
      <c r="D21" s="18">
        <v>1</v>
      </c>
      <c r="E21" s="19">
        <v>0</v>
      </c>
      <c r="F21" s="19">
        <v>1</v>
      </c>
      <c r="G21" s="19" t="e">
        <f>+E21+#REF!</f>
        <v>#REF!</v>
      </c>
      <c r="H21" s="13">
        <v>14600</v>
      </c>
      <c r="I21" s="13">
        <v>400</v>
      </c>
      <c r="J21" s="81">
        <f t="shared" si="0"/>
        <v>15000</v>
      </c>
    </row>
    <row r="22" spans="1:12" s="14" customFormat="1" ht="27.75" customHeight="1">
      <c r="A22" s="15">
        <v>106</v>
      </c>
      <c r="B22" s="16" t="s">
        <v>41</v>
      </c>
      <c r="C22" s="21" t="s">
        <v>42</v>
      </c>
      <c r="D22" s="18">
        <v>20</v>
      </c>
      <c r="E22" s="19">
        <v>1450579.17</v>
      </c>
      <c r="F22" s="19">
        <v>0</v>
      </c>
      <c r="G22" s="19" t="e">
        <f>+E22+#REF!</f>
        <v>#REF!</v>
      </c>
      <c r="H22" s="13">
        <v>1495572.8</v>
      </c>
      <c r="I22" s="13">
        <v>93612.36</v>
      </c>
      <c r="J22" s="81">
        <f t="shared" si="0"/>
        <v>1589185.1600000001</v>
      </c>
      <c r="L22" s="33"/>
    </row>
    <row r="23" spans="1:10" s="39" customFormat="1" ht="25.5">
      <c r="A23" s="34"/>
      <c r="B23" s="99" t="s">
        <v>43</v>
      </c>
      <c r="C23" s="35" t="s">
        <v>44</v>
      </c>
      <c r="D23" s="36">
        <v>6.5</v>
      </c>
      <c r="E23" s="37"/>
      <c r="F23" s="37"/>
      <c r="G23" s="37"/>
      <c r="H23" s="38">
        <v>61200.04</v>
      </c>
      <c r="I23" s="38"/>
      <c r="J23" s="94">
        <f t="shared" si="0"/>
        <v>61200.04</v>
      </c>
    </row>
    <row r="24" spans="1:10" s="39" customFormat="1" ht="32.25" customHeight="1">
      <c r="A24" s="34"/>
      <c r="B24" s="99" t="s">
        <v>45</v>
      </c>
      <c r="C24" s="35" t="s">
        <v>46</v>
      </c>
      <c r="D24" s="36">
        <v>4</v>
      </c>
      <c r="E24" s="37"/>
      <c r="F24" s="37"/>
      <c r="G24" s="37"/>
      <c r="H24" s="38">
        <v>207438.61</v>
      </c>
      <c r="I24" s="38">
        <v>30204.48</v>
      </c>
      <c r="J24" s="94">
        <f t="shared" si="0"/>
        <v>237643.09</v>
      </c>
    </row>
    <row r="25" spans="1:10" s="39" customFormat="1" ht="25.5">
      <c r="A25" s="34"/>
      <c r="B25" s="99" t="s">
        <v>47</v>
      </c>
      <c r="C25" s="35" t="s">
        <v>48</v>
      </c>
      <c r="D25" s="36">
        <v>5</v>
      </c>
      <c r="E25" s="37"/>
      <c r="F25" s="37"/>
      <c r="G25" s="37"/>
      <c r="H25" s="38">
        <v>61200.04</v>
      </c>
      <c r="I25" s="38"/>
      <c r="J25" s="94">
        <f t="shared" si="0"/>
        <v>61200.04</v>
      </c>
    </row>
    <row r="26" spans="1:10" s="39" customFormat="1" ht="14.25">
      <c r="A26" s="34"/>
      <c r="B26" s="99" t="s">
        <v>49</v>
      </c>
      <c r="C26" s="35" t="s">
        <v>50</v>
      </c>
      <c r="D26" s="36">
        <v>2.5</v>
      </c>
      <c r="E26" s="37"/>
      <c r="F26" s="37"/>
      <c r="G26" s="37"/>
      <c r="H26" s="38">
        <v>87929.41</v>
      </c>
      <c r="I26" s="38"/>
      <c r="J26" s="94">
        <f t="shared" si="0"/>
        <v>87929.41</v>
      </c>
    </row>
    <row r="27" spans="1:10" s="39" customFormat="1" ht="51">
      <c r="A27" s="34"/>
      <c r="B27" s="99" t="s">
        <v>51</v>
      </c>
      <c r="C27" s="35" t="s">
        <v>52</v>
      </c>
      <c r="D27" s="36">
        <v>1.5</v>
      </c>
      <c r="E27" s="37"/>
      <c r="F27" s="37"/>
      <c r="G27" s="37"/>
      <c r="H27" s="38">
        <v>186375.28</v>
      </c>
      <c r="I27" s="38"/>
      <c r="J27" s="94">
        <f t="shared" si="0"/>
        <v>186375.28</v>
      </c>
    </row>
    <row r="28" spans="1:10" s="39" customFormat="1" ht="25.5">
      <c r="A28" s="34"/>
      <c r="B28" s="99" t="s">
        <v>53</v>
      </c>
      <c r="C28" s="35" t="s">
        <v>54</v>
      </c>
      <c r="D28" s="36">
        <v>0.5</v>
      </c>
      <c r="E28" s="37"/>
      <c r="F28" s="37"/>
      <c r="G28" s="37"/>
      <c r="H28" s="38">
        <v>185352.85</v>
      </c>
      <c r="I28" s="38"/>
      <c r="J28" s="94">
        <f t="shared" si="0"/>
        <v>185352.85</v>
      </c>
    </row>
    <row r="29" spans="1:11" s="39" customFormat="1" ht="48" customHeight="1">
      <c r="A29" s="34"/>
      <c r="B29" s="99" t="s">
        <v>55</v>
      </c>
      <c r="C29" s="35" t="s">
        <v>56</v>
      </c>
      <c r="D29" s="36"/>
      <c r="E29" s="37"/>
      <c r="F29" s="37"/>
      <c r="G29" s="37"/>
      <c r="H29" s="38">
        <v>413647.96</v>
      </c>
      <c r="I29" s="38"/>
      <c r="J29" s="94">
        <f t="shared" si="0"/>
        <v>413647.96</v>
      </c>
      <c r="K29" s="39" t="s">
        <v>28</v>
      </c>
    </row>
    <row r="30" spans="1:10" s="39" customFormat="1" ht="33" customHeight="1">
      <c r="A30" s="34"/>
      <c r="B30" s="99" t="s">
        <v>57</v>
      </c>
      <c r="C30" s="35" t="s">
        <v>58</v>
      </c>
      <c r="D30" s="36"/>
      <c r="E30" s="37"/>
      <c r="F30" s="37"/>
      <c r="G30" s="37"/>
      <c r="H30" s="38">
        <v>30481.79</v>
      </c>
      <c r="I30" s="38">
        <v>24875.76</v>
      </c>
      <c r="J30" s="94">
        <f t="shared" si="0"/>
        <v>55357.55</v>
      </c>
    </row>
    <row r="31" spans="1:10" s="39" customFormat="1" ht="25.5">
      <c r="A31" s="34"/>
      <c r="B31" s="99" t="s">
        <v>59</v>
      </c>
      <c r="C31" s="35" t="s">
        <v>60</v>
      </c>
      <c r="D31" s="36"/>
      <c r="E31" s="37"/>
      <c r="F31" s="37"/>
      <c r="G31" s="37"/>
      <c r="H31" s="38">
        <f>88685.07+22348.97+22348.97</f>
        <v>133383.01</v>
      </c>
      <c r="I31" s="38">
        <v>38532.12</v>
      </c>
      <c r="J31" s="94">
        <f t="shared" si="0"/>
        <v>171915.13</v>
      </c>
    </row>
    <row r="32" spans="1:10" s="39" customFormat="1" ht="25.5">
      <c r="A32" s="34"/>
      <c r="B32" s="99" t="s">
        <v>61</v>
      </c>
      <c r="C32" s="35" t="s">
        <v>62</v>
      </c>
      <c r="D32" s="36"/>
      <c r="E32" s="37"/>
      <c r="F32" s="37"/>
      <c r="G32" s="37"/>
      <c r="H32" s="38">
        <v>30630</v>
      </c>
      <c r="I32" s="38"/>
      <c r="J32" s="94">
        <f t="shared" si="0"/>
        <v>30630</v>
      </c>
    </row>
    <row r="33" spans="1:10" s="39" customFormat="1" ht="14.25">
      <c r="A33" s="34"/>
      <c r="B33" s="99" t="s">
        <v>63</v>
      </c>
      <c r="C33" s="35" t="s">
        <v>64</v>
      </c>
      <c r="D33" s="36"/>
      <c r="E33" s="37"/>
      <c r="F33" s="37"/>
      <c r="G33" s="37"/>
      <c r="H33" s="38">
        <v>19586.77</v>
      </c>
      <c r="I33" s="38"/>
      <c r="J33" s="94">
        <f t="shared" si="0"/>
        <v>19586.77</v>
      </c>
    </row>
    <row r="34" spans="1:10" s="39" customFormat="1" ht="14.25">
      <c r="A34" s="34"/>
      <c r="B34" s="99" t="s">
        <v>65</v>
      </c>
      <c r="C34" s="35" t="s">
        <v>66</v>
      </c>
      <c r="D34" s="36"/>
      <c r="E34" s="37"/>
      <c r="F34" s="37"/>
      <c r="G34" s="37"/>
      <c r="H34" s="38">
        <v>19586.76</v>
      </c>
      <c r="I34" s="38"/>
      <c r="J34" s="94">
        <f t="shared" si="0"/>
        <v>19586.76</v>
      </c>
    </row>
    <row r="35" spans="1:10" s="39" customFormat="1" ht="22.5">
      <c r="A35" s="34"/>
      <c r="B35" s="99" t="s">
        <v>67</v>
      </c>
      <c r="C35" s="35" t="s">
        <v>68</v>
      </c>
      <c r="D35" s="36"/>
      <c r="E35" s="37"/>
      <c r="F35" s="37"/>
      <c r="G35" s="37"/>
      <c r="H35" s="38">
        <v>19586.76</v>
      </c>
      <c r="I35" s="38"/>
      <c r="J35" s="94">
        <f t="shared" si="0"/>
        <v>19586.76</v>
      </c>
    </row>
    <row r="36" spans="1:10" s="39" customFormat="1" ht="38.25">
      <c r="A36" s="34"/>
      <c r="B36" s="99" t="s">
        <v>69</v>
      </c>
      <c r="C36" s="35" t="s">
        <v>70</v>
      </c>
      <c r="D36" s="36"/>
      <c r="E36" s="37"/>
      <c r="F36" s="37"/>
      <c r="G36" s="37"/>
      <c r="H36" s="38">
        <v>19586.76</v>
      </c>
      <c r="I36" s="38"/>
      <c r="J36" s="94">
        <f t="shared" si="0"/>
        <v>19586.76</v>
      </c>
    </row>
    <row r="37" spans="1:10" s="39" customFormat="1" ht="38.25">
      <c r="A37" s="34"/>
      <c r="B37" s="99" t="s">
        <v>71</v>
      </c>
      <c r="C37" s="35" t="s">
        <v>72</v>
      </c>
      <c r="D37" s="36"/>
      <c r="E37" s="37"/>
      <c r="F37" s="37"/>
      <c r="G37" s="37"/>
      <c r="H37" s="38">
        <v>19586.76</v>
      </c>
      <c r="I37" s="38"/>
      <c r="J37" s="94">
        <f t="shared" si="0"/>
        <v>19586.76</v>
      </c>
    </row>
    <row r="38" spans="1:10" s="14" customFormat="1" ht="28.5">
      <c r="A38" s="15">
        <v>2404</v>
      </c>
      <c r="B38" s="16" t="s">
        <v>73</v>
      </c>
      <c r="C38" s="17" t="s">
        <v>74</v>
      </c>
      <c r="D38" s="18">
        <v>1</v>
      </c>
      <c r="E38" s="19">
        <v>0</v>
      </c>
      <c r="F38" s="19">
        <v>1</v>
      </c>
      <c r="G38" s="19" t="e">
        <f>+E38+#REF!</f>
        <v>#REF!</v>
      </c>
      <c r="H38" s="13">
        <v>15000</v>
      </c>
      <c r="I38" s="13"/>
      <c r="J38" s="81">
        <f aca="true" t="shared" si="1" ref="J38:J69">SUM(H38:I38)</f>
        <v>15000</v>
      </c>
    </row>
    <row r="39" spans="1:10" s="14" customFormat="1" ht="21.75" customHeight="1">
      <c r="A39" s="28">
        <v>219</v>
      </c>
      <c r="B39" s="29" t="s">
        <v>75</v>
      </c>
      <c r="C39" s="17" t="s">
        <v>76</v>
      </c>
      <c r="D39" s="18">
        <v>1</v>
      </c>
      <c r="E39" s="19">
        <v>0</v>
      </c>
      <c r="F39" s="19">
        <v>1</v>
      </c>
      <c r="G39" s="19" t="e">
        <f>+E39+#REF!</f>
        <v>#REF!</v>
      </c>
      <c r="H39" s="13">
        <v>10200</v>
      </c>
      <c r="I39" s="13">
        <v>4800</v>
      </c>
      <c r="J39" s="81">
        <f t="shared" si="1"/>
        <v>15000</v>
      </c>
    </row>
    <row r="40" spans="1:10" s="14" customFormat="1" ht="28.5">
      <c r="A40" s="15">
        <v>502</v>
      </c>
      <c r="B40" s="16" t="s">
        <v>77</v>
      </c>
      <c r="C40" s="17" t="s">
        <v>78</v>
      </c>
      <c r="D40" s="18">
        <v>1</v>
      </c>
      <c r="E40" s="19">
        <v>0</v>
      </c>
      <c r="F40" s="19">
        <v>1</v>
      </c>
      <c r="G40" s="19" t="e">
        <f>+E40+#REF!</f>
        <v>#REF!</v>
      </c>
      <c r="H40" s="13">
        <v>15000</v>
      </c>
      <c r="I40" s="13"/>
      <c r="J40" s="81">
        <f t="shared" si="1"/>
        <v>15000</v>
      </c>
    </row>
    <row r="41" spans="1:10" s="14" customFormat="1" ht="28.5">
      <c r="A41" s="15">
        <v>206</v>
      </c>
      <c r="B41" s="16" t="s">
        <v>79</v>
      </c>
      <c r="C41" s="17" t="s">
        <v>80</v>
      </c>
      <c r="D41" s="18">
        <v>3</v>
      </c>
      <c r="E41" s="19">
        <v>52949.4</v>
      </c>
      <c r="F41" s="19">
        <v>0</v>
      </c>
      <c r="G41" s="19" t="e">
        <f>+E41+#REF!</f>
        <v>#REF!</v>
      </c>
      <c r="H41" s="13">
        <v>43795.83</v>
      </c>
      <c r="I41" s="13">
        <v>14213</v>
      </c>
      <c r="J41" s="81">
        <f t="shared" si="1"/>
        <v>58008.83</v>
      </c>
    </row>
    <row r="42" spans="1:10" s="39" customFormat="1" ht="38.25">
      <c r="A42" s="34"/>
      <c r="B42" s="99" t="s">
        <v>81</v>
      </c>
      <c r="C42" s="40" t="s">
        <v>82</v>
      </c>
      <c r="D42" s="36">
        <v>2</v>
      </c>
      <c r="E42" s="37"/>
      <c r="F42" s="37"/>
      <c r="G42" s="37"/>
      <c r="H42" s="38">
        <v>29197.22</v>
      </c>
      <c r="I42" s="38">
        <v>9475.33</v>
      </c>
      <c r="J42" s="94">
        <f t="shared" si="1"/>
        <v>38672.55</v>
      </c>
    </row>
    <row r="43" spans="1:10" s="39" customFormat="1" ht="22.5" customHeight="1">
      <c r="A43" s="34"/>
      <c r="B43" s="99" t="s">
        <v>83</v>
      </c>
      <c r="C43" s="40" t="s">
        <v>84</v>
      </c>
      <c r="D43" s="36">
        <v>1</v>
      </c>
      <c r="E43" s="37"/>
      <c r="F43" s="37"/>
      <c r="G43" s="37"/>
      <c r="H43" s="38">
        <v>14598.61</v>
      </c>
      <c r="I43" s="38">
        <v>4737.67</v>
      </c>
      <c r="J43" s="94">
        <f t="shared" si="1"/>
        <v>19336.28</v>
      </c>
    </row>
    <row r="44" spans="1:11" s="14" customFormat="1" ht="28.5">
      <c r="A44" s="15">
        <v>504</v>
      </c>
      <c r="B44" s="16" t="s">
        <v>85</v>
      </c>
      <c r="C44" s="17" t="s">
        <v>86</v>
      </c>
      <c r="D44" s="18">
        <v>1</v>
      </c>
      <c r="E44" s="19">
        <v>26983.99</v>
      </c>
      <c r="F44" s="19">
        <v>0</v>
      </c>
      <c r="G44" s="19" t="e">
        <f>+E44+#REF!</f>
        <v>#REF!</v>
      </c>
      <c r="H44" s="20">
        <v>29562.368935999893</v>
      </c>
      <c r="I44" s="13"/>
      <c r="J44" s="81">
        <f t="shared" si="1"/>
        <v>29562.368935999893</v>
      </c>
      <c r="K44" s="33"/>
    </row>
    <row r="45" spans="1:10" s="14" customFormat="1" ht="28.5">
      <c r="A45" s="15">
        <v>101</v>
      </c>
      <c r="B45" s="16" t="s">
        <v>87</v>
      </c>
      <c r="C45" s="21" t="s">
        <v>88</v>
      </c>
      <c r="D45" s="18">
        <v>1</v>
      </c>
      <c r="E45" s="19">
        <v>0</v>
      </c>
      <c r="F45" s="19">
        <v>0</v>
      </c>
      <c r="G45" s="19" t="e">
        <f>+E45+#REF!</f>
        <v>#REF!</v>
      </c>
      <c r="H45" s="20">
        <v>9000</v>
      </c>
      <c r="I45" s="13"/>
      <c r="J45" s="81">
        <f t="shared" si="1"/>
        <v>9000</v>
      </c>
    </row>
    <row r="46" spans="1:10" s="14" customFormat="1" ht="28.5">
      <c r="A46" s="15">
        <v>507</v>
      </c>
      <c r="B46" s="16" t="s">
        <v>89</v>
      </c>
      <c r="C46" s="41" t="s">
        <v>90</v>
      </c>
      <c r="D46" s="18">
        <v>3</v>
      </c>
      <c r="E46" s="19">
        <v>141633.9</v>
      </c>
      <c r="F46" s="19">
        <v>0</v>
      </c>
      <c r="G46" s="19" t="e">
        <f>+E46+#REF!</f>
        <v>#REF!</v>
      </c>
      <c r="H46" s="13">
        <v>152063.98</v>
      </c>
      <c r="I46" s="13">
        <v>3103.35</v>
      </c>
      <c r="J46" s="81">
        <f t="shared" si="1"/>
        <v>155167.33000000002</v>
      </c>
    </row>
    <row r="47" spans="1:10" s="14" customFormat="1" ht="14.25">
      <c r="A47" s="28">
        <v>501</v>
      </c>
      <c r="B47" s="29" t="s">
        <v>91</v>
      </c>
      <c r="C47" s="17" t="s">
        <v>92</v>
      </c>
      <c r="D47" s="18">
        <v>1</v>
      </c>
      <c r="E47" s="19">
        <v>87873.79</v>
      </c>
      <c r="F47" s="19">
        <v>0</v>
      </c>
      <c r="G47" s="19" t="e">
        <f>+E47+#REF!</f>
        <v>#REF!</v>
      </c>
      <c r="H47" s="13">
        <v>96270.32176429719</v>
      </c>
      <c r="I47" s="13"/>
      <c r="J47" s="81">
        <f t="shared" si="1"/>
        <v>96270.32176429719</v>
      </c>
    </row>
    <row r="48" spans="1:10" s="14" customFormat="1" ht="14.25">
      <c r="A48" s="15">
        <v>104</v>
      </c>
      <c r="B48" s="16" t="s">
        <v>93</v>
      </c>
      <c r="C48" s="21" t="s">
        <v>94</v>
      </c>
      <c r="D48" s="18">
        <v>6</v>
      </c>
      <c r="E48" s="19">
        <v>283438.38</v>
      </c>
      <c r="F48" s="19">
        <v>0</v>
      </c>
      <c r="G48" s="19" t="e">
        <f>+E48+#REF!</f>
        <v>#REF!</v>
      </c>
      <c r="H48" s="13">
        <v>236021.53</v>
      </c>
      <c r="I48" s="13">
        <v>124500</v>
      </c>
      <c r="J48" s="81">
        <f t="shared" si="1"/>
        <v>360521.53</v>
      </c>
    </row>
    <row r="49" spans="1:14" s="42" customFormat="1" ht="14.25">
      <c r="A49" s="34"/>
      <c r="B49" s="99" t="s">
        <v>95</v>
      </c>
      <c r="C49" s="35" t="s">
        <v>94</v>
      </c>
      <c r="D49" s="36">
        <v>2.5</v>
      </c>
      <c r="E49" s="37"/>
      <c r="F49" s="37"/>
      <c r="G49" s="37"/>
      <c r="H49" s="38">
        <v>205662.53</v>
      </c>
      <c r="I49" s="38">
        <v>52000</v>
      </c>
      <c r="J49" s="94">
        <f t="shared" si="1"/>
        <v>257662.53</v>
      </c>
      <c r="N49" s="67"/>
    </row>
    <row r="50" spans="1:10" s="42" customFormat="1" ht="22.5" customHeight="1">
      <c r="A50" s="34"/>
      <c r="B50" s="99" t="s">
        <v>96</v>
      </c>
      <c r="C50" s="35" t="s">
        <v>97</v>
      </c>
      <c r="D50" s="36">
        <v>1</v>
      </c>
      <c r="E50" s="37"/>
      <c r="F50" s="37"/>
      <c r="G50" s="37"/>
      <c r="H50" s="38">
        <v>4000</v>
      </c>
      <c r="I50" s="38">
        <v>57000</v>
      </c>
      <c r="J50" s="94">
        <f t="shared" si="1"/>
        <v>61000</v>
      </c>
    </row>
    <row r="51" spans="1:10" s="42" customFormat="1" ht="25.5">
      <c r="A51" s="34"/>
      <c r="B51" s="99" t="s">
        <v>98</v>
      </c>
      <c r="C51" s="35" t="s">
        <v>99</v>
      </c>
      <c r="D51" s="36">
        <v>1</v>
      </c>
      <c r="E51" s="37"/>
      <c r="F51" s="37"/>
      <c r="G51" s="37"/>
      <c r="H51" s="38">
        <v>2000</v>
      </c>
      <c r="I51" s="38">
        <v>2000</v>
      </c>
      <c r="J51" s="94">
        <f t="shared" si="1"/>
        <v>4000</v>
      </c>
    </row>
    <row r="52" spans="1:10" s="42" customFormat="1" ht="38.25">
      <c r="A52" s="34"/>
      <c r="B52" s="99" t="s">
        <v>100</v>
      </c>
      <c r="C52" s="35" t="s">
        <v>101</v>
      </c>
      <c r="D52" s="36">
        <v>0.5</v>
      </c>
      <c r="E52" s="37"/>
      <c r="F52" s="37"/>
      <c r="G52" s="37"/>
      <c r="H52" s="38">
        <v>3759</v>
      </c>
      <c r="I52" s="38">
        <v>3500</v>
      </c>
      <c r="J52" s="94">
        <f t="shared" si="1"/>
        <v>7259</v>
      </c>
    </row>
    <row r="53" spans="1:10" s="42" customFormat="1" ht="14.25">
      <c r="A53" s="34"/>
      <c r="B53" s="99" t="s">
        <v>102</v>
      </c>
      <c r="C53" s="35"/>
      <c r="D53" s="36"/>
      <c r="E53" s="37"/>
      <c r="F53" s="37"/>
      <c r="G53" s="37"/>
      <c r="H53" s="38">
        <v>13600</v>
      </c>
      <c r="I53" s="38">
        <v>10000</v>
      </c>
      <c r="J53" s="94">
        <f t="shared" si="1"/>
        <v>23600</v>
      </c>
    </row>
    <row r="54" spans="1:10" s="42" customFormat="1" ht="25.5">
      <c r="A54" s="34"/>
      <c r="B54" s="99" t="s">
        <v>103</v>
      </c>
      <c r="C54" s="35" t="s">
        <v>104</v>
      </c>
      <c r="D54" s="36">
        <v>1</v>
      </c>
      <c r="E54" s="37"/>
      <c r="F54" s="37"/>
      <c r="G54" s="37"/>
      <c r="H54" s="38">
        <v>2000</v>
      </c>
      <c r="I54" s="38">
        <v>0</v>
      </c>
      <c r="J54" s="94">
        <f t="shared" si="1"/>
        <v>2000</v>
      </c>
    </row>
    <row r="55" spans="1:10" s="39" customFormat="1" ht="25.5">
      <c r="A55" s="34"/>
      <c r="B55" s="99" t="s">
        <v>105</v>
      </c>
      <c r="C55" s="35"/>
      <c r="D55" s="36"/>
      <c r="E55" s="37"/>
      <c r="F55" s="37"/>
      <c r="G55" s="37"/>
      <c r="H55" s="38">
        <v>5000</v>
      </c>
      <c r="I55" s="38">
        <v>0</v>
      </c>
      <c r="J55" s="94">
        <f t="shared" si="1"/>
        <v>5000</v>
      </c>
    </row>
    <row r="56" spans="1:10" s="14" customFormat="1" ht="14.25">
      <c r="A56" s="28">
        <v>401</v>
      </c>
      <c r="B56" s="29" t="s">
        <v>106</v>
      </c>
      <c r="C56" s="17" t="s">
        <v>107</v>
      </c>
      <c r="D56" s="18">
        <v>4</v>
      </c>
      <c r="E56" s="19">
        <v>30972</v>
      </c>
      <c r="F56" s="19">
        <v>0</v>
      </c>
      <c r="G56" s="19" t="e">
        <f>+E56+#REF!</f>
        <v>#REF!</v>
      </c>
      <c r="H56" s="20">
        <v>33931.44196561697</v>
      </c>
      <c r="I56" s="13"/>
      <c r="J56" s="81">
        <f t="shared" si="1"/>
        <v>33931.44196561697</v>
      </c>
    </row>
    <row r="57" spans="1:10" s="42" customFormat="1" ht="15">
      <c r="A57" s="43"/>
      <c r="B57" s="100" t="s">
        <v>108</v>
      </c>
      <c r="C57" s="40" t="s">
        <v>109</v>
      </c>
      <c r="D57" s="44">
        <v>1</v>
      </c>
      <c r="E57" s="37"/>
      <c r="F57" s="37"/>
      <c r="G57" s="37"/>
      <c r="H57" s="38">
        <v>8482.86</v>
      </c>
      <c r="I57" s="26"/>
      <c r="J57" s="94">
        <f t="shared" si="1"/>
        <v>8482.86</v>
      </c>
    </row>
    <row r="58" spans="1:10" s="42" customFormat="1" ht="15">
      <c r="A58" s="43"/>
      <c r="B58" s="100" t="s">
        <v>110</v>
      </c>
      <c r="C58" s="40" t="s">
        <v>111</v>
      </c>
      <c r="D58" s="44">
        <v>1</v>
      </c>
      <c r="E58" s="37"/>
      <c r="F58" s="37"/>
      <c r="G58" s="37"/>
      <c r="H58" s="38">
        <v>8482.86</v>
      </c>
      <c r="I58" s="26"/>
      <c r="J58" s="94">
        <f t="shared" si="1"/>
        <v>8482.86</v>
      </c>
    </row>
    <row r="59" spans="1:10" s="42" customFormat="1" ht="15">
      <c r="A59" s="43"/>
      <c r="B59" s="100" t="s">
        <v>112</v>
      </c>
      <c r="C59" s="40" t="s">
        <v>113</v>
      </c>
      <c r="D59" s="44">
        <v>1</v>
      </c>
      <c r="E59" s="37"/>
      <c r="F59" s="37"/>
      <c r="G59" s="37"/>
      <c r="H59" s="38">
        <v>8482.86</v>
      </c>
      <c r="I59" s="26"/>
      <c r="J59" s="94">
        <f t="shared" si="1"/>
        <v>8482.86</v>
      </c>
    </row>
    <row r="60" spans="1:10" s="42" customFormat="1" ht="15">
      <c r="A60" s="43"/>
      <c r="B60" s="100" t="s">
        <v>114</v>
      </c>
      <c r="C60" s="40" t="s">
        <v>115</v>
      </c>
      <c r="D60" s="44">
        <v>1</v>
      </c>
      <c r="E60" s="37"/>
      <c r="F60" s="37"/>
      <c r="G60" s="37"/>
      <c r="H60" s="38">
        <v>8482.86</v>
      </c>
      <c r="I60" s="26"/>
      <c r="J60" s="94">
        <f t="shared" si="1"/>
        <v>8482.86</v>
      </c>
    </row>
    <row r="61" spans="1:10" s="14" customFormat="1" ht="25.5">
      <c r="A61" s="28">
        <v>105</v>
      </c>
      <c r="B61" s="29" t="s">
        <v>116</v>
      </c>
      <c r="C61" s="41" t="s">
        <v>117</v>
      </c>
      <c r="D61" s="18">
        <v>4</v>
      </c>
      <c r="E61" s="19">
        <v>224763.65</v>
      </c>
      <c r="F61" s="19">
        <v>0</v>
      </c>
      <c r="G61" s="19" t="e">
        <f>+E61+#REF!</f>
        <v>#REF!</v>
      </c>
      <c r="H61" s="13">
        <v>167443.41</v>
      </c>
      <c r="I61" s="13">
        <v>78796.9</v>
      </c>
      <c r="J61" s="81">
        <f t="shared" si="1"/>
        <v>246240.31</v>
      </c>
    </row>
    <row r="62" spans="1:10" s="42" customFormat="1" ht="14.25">
      <c r="A62" s="43"/>
      <c r="B62" s="100" t="s">
        <v>118</v>
      </c>
      <c r="C62" s="45" t="s">
        <v>119</v>
      </c>
      <c r="D62" s="44">
        <v>2</v>
      </c>
      <c r="E62" s="37"/>
      <c r="F62" s="37"/>
      <c r="G62" s="37"/>
      <c r="H62" s="38">
        <v>84509.68</v>
      </c>
      <c r="I62" s="38">
        <v>38610.48</v>
      </c>
      <c r="J62" s="94">
        <f t="shared" si="1"/>
        <v>123120.16</v>
      </c>
    </row>
    <row r="63" spans="1:10" s="42" customFormat="1" ht="14.25">
      <c r="A63" s="43"/>
      <c r="B63" s="100" t="s">
        <v>120</v>
      </c>
      <c r="C63" s="45" t="s">
        <v>121</v>
      </c>
      <c r="D63" s="44">
        <v>2</v>
      </c>
      <c r="E63" s="37"/>
      <c r="F63" s="37"/>
      <c r="G63" s="37"/>
      <c r="H63" s="38">
        <v>82933.74</v>
      </c>
      <c r="I63" s="38">
        <v>40186.41</v>
      </c>
      <c r="J63" s="94">
        <f t="shared" si="1"/>
        <v>123120.15000000001</v>
      </c>
    </row>
    <row r="64" spans="1:10" s="14" customFormat="1" ht="25.5">
      <c r="A64" s="28">
        <v>302</v>
      </c>
      <c r="B64" s="29" t="s">
        <v>122</v>
      </c>
      <c r="C64" s="41" t="s">
        <v>123</v>
      </c>
      <c r="D64" s="18">
        <v>2</v>
      </c>
      <c r="E64" s="19">
        <v>17636.59</v>
      </c>
      <c r="F64" s="19">
        <v>0</v>
      </c>
      <c r="G64" s="19" t="e">
        <f>+E64+#REF!</f>
        <v>#REF!</v>
      </c>
      <c r="H64" s="20">
        <v>19321.804534947067</v>
      </c>
      <c r="I64" s="13"/>
      <c r="J64" s="81">
        <f t="shared" si="1"/>
        <v>19321.804534947067</v>
      </c>
    </row>
    <row r="65" spans="1:10" s="42" customFormat="1" ht="15">
      <c r="A65" s="43"/>
      <c r="B65" s="100" t="s">
        <v>124</v>
      </c>
      <c r="C65" s="45" t="s">
        <v>125</v>
      </c>
      <c r="D65" s="44">
        <v>1</v>
      </c>
      <c r="E65" s="37"/>
      <c r="F65" s="37"/>
      <c r="G65" s="37"/>
      <c r="H65" s="38">
        <v>4321.8</v>
      </c>
      <c r="I65" s="26"/>
      <c r="J65" s="94">
        <f t="shared" si="1"/>
        <v>4321.8</v>
      </c>
    </row>
    <row r="66" spans="1:10" s="42" customFormat="1" ht="38.25">
      <c r="A66" s="34"/>
      <c r="B66" s="99" t="s">
        <v>126</v>
      </c>
      <c r="C66" s="45" t="s">
        <v>127</v>
      </c>
      <c r="D66" s="44">
        <v>1</v>
      </c>
      <c r="E66" s="37"/>
      <c r="F66" s="37"/>
      <c r="G66" s="37"/>
      <c r="H66" s="38">
        <v>10000</v>
      </c>
      <c r="I66" s="26"/>
      <c r="J66" s="94">
        <f t="shared" si="1"/>
        <v>10000</v>
      </c>
    </row>
    <row r="67" spans="1:10" s="42" customFormat="1" ht="25.5">
      <c r="A67" s="34"/>
      <c r="B67" s="99" t="s">
        <v>128</v>
      </c>
      <c r="C67" s="45" t="s">
        <v>129</v>
      </c>
      <c r="D67" s="44"/>
      <c r="E67" s="37"/>
      <c r="F67" s="37"/>
      <c r="G67" s="37"/>
      <c r="H67" s="38">
        <v>5000</v>
      </c>
      <c r="I67" s="26"/>
      <c r="J67" s="94">
        <f t="shared" si="1"/>
        <v>5000</v>
      </c>
    </row>
    <row r="68" spans="1:10" s="14" customFormat="1" ht="14.25">
      <c r="A68" s="28">
        <v>553</v>
      </c>
      <c r="B68" s="29" t="s">
        <v>130</v>
      </c>
      <c r="C68" s="17" t="s">
        <v>131</v>
      </c>
      <c r="D68" s="18">
        <v>1</v>
      </c>
      <c r="E68" s="19">
        <v>77759.77</v>
      </c>
      <c r="F68" s="19">
        <v>0</v>
      </c>
      <c r="G68" s="19" t="e">
        <f>+E68+#REF!</f>
        <v>#REF!</v>
      </c>
      <c r="H68" s="13">
        <v>85189.89</v>
      </c>
      <c r="I68" s="13"/>
      <c r="J68" s="81">
        <f t="shared" si="1"/>
        <v>85189.89</v>
      </c>
    </row>
    <row r="69" spans="1:10" s="14" customFormat="1" ht="14.25">
      <c r="A69" s="15">
        <v>263</v>
      </c>
      <c r="B69" s="16" t="s">
        <v>132</v>
      </c>
      <c r="C69" s="17" t="s">
        <v>133</v>
      </c>
      <c r="D69" s="18">
        <v>1</v>
      </c>
      <c r="E69" s="19">
        <v>0</v>
      </c>
      <c r="F69" s="19">
        <v>1</v>
      </c>
      <c r="G69" s="19" t="e">
        <f>+E69+#REF!</f>
        <v>#REF!</v>
      </c>
      <c r="H69" s="13">
        <v>15000</v>
      </c>
      <c r="I69" s="13"/>
      <c r="J69" s="81">
        <f t="shared" si="1"/>
        <v>15000</v>
      </c>
    </row>
    <row r="70" spans="1:10" s="14" customFormat="1" ht="14.25">
      <c r="A70" s="28">
        <v>510</v>
      </c>
      <c r="B70" s="29" t="s">
        <v>134</v>
      </c>
      <c r="C70" s="41" t="s">
        <v>135</v>
      </c>
      <c r="D70" s="18">
        <v>13</v>
      </c>
      <c r="E70" s="19">
        <v>298663.98</v>
      </c>
      <c r="F70" s="19">
        <v>6</v>
      </c>
      <c r="G70" s="19">
        <f>SUM(G71:G90)</f>
        <v>0</v>
      </c>
      <c r="H70" s="46">
        <v>366201.97</v>
      </c>
      <c r="I70" s="47">
        <v>51000</v>
      </c>
      <c r="J70" s="81">
        <f aca="true" t="shared" si="2" ref="J70:J96">SUM(H70:I70)</f>
        <v>417201.97</v>
      </c>
    </row>
    <row r="71" spans="1:10" s="42" customFormat="1" ht="25.5">
      <c r="A71" s="34">
        <v>103</v>
      </c>
      <c r="B71" s="99" t="s">
        <v>136</v>
      </c>
      <c r="C71" s="48" t="s">
        <v>137</v>
      </c>
      <c r="D71" s="36">
        <v>1</v>
      </c>
      <c r="E71" s="37"/>
      <c r="F71" s="37"/>
      <c r="G71" s="37"/>
      <c r="H71" s="38">
        <v>23000</v>
      </c>
      <c r="I71" s="38">
        <v>5000</v>
      </c>
      <c r="J71" s="94">
        <f t="shared" si="2"/>
        <v>28000</v>
      </c>
    </row>
    <row r="72" spans="1:10" s="42" customFormat="1" ht="25.5">
      <c r="A72" s="34">
        <v>381</v>
      </c>
      <c r="B72" s="99" t="s">
        <v>138</v>
      </c>
      <c r="C72" s="48" t="s">
        <v>139</v>
      </c>
      <c r="D72" s="36">
        <v>1</v>
      </c>
      <c r="E72" s="37"/>
      <c r="F72" s="37"/>
      <c r="G72" s="37"/>
      <c r="H72" s="38">
        <v>6000</v>
      </c>
      <c r="I72" s="38">
        <v>1000</v>
      </c>
      <c r="J72" s="94">
        <f t="shared" si="2"/>
        <v>7000</v>
      </c>
    </row>
    <row r="73" spans="1:11" s="42" customFormat="1" ht="43.5" customHeight="1">
      <c r="A73" s="34">
        <v>381</v>
      </c>
      <c r="B73" s="99" t="s">
        <v>140</v>
      </c>
      <c r="C73" s="48" t="s">
        <v>141</v>
      </c>
      <c r="D73" s="36">
        <v>1</v>
      </c>
      <c r="E73" s="37"/>
      <c r="F73" s="37"/>
      <c r="G73" s="37"/>
      <c r="H73" s="38">
        <v>5000</v>
      </c>
      <c r="I73" s="38">
        <v>1000</v>
      </c>
      <c r="J73" s="94">
        <f t="shared" si="2"/>
        <v>6000</v>
      </c>
      <c r="K73" s="49"/>
    </row>
    <row r="74" spans="1:11" s="42" customFormat="1" ht="63" customHeight="1">
      <c r="A74" s="34">
        <v>381</v>
      </c>
      <c r="B74" s="99" t="s">
        <v>142</v>
      </c>
      <c r="C74" s="48" t="s">
        <v>143</v>
      </c>
      <c r="D74" s="36"/>
      <c r="E74" s="37"/>
      <c r="F74" s="37"/>
      <c r="G74" s="37"/>
      <c r="H74" s="38">
        <v>22000</v>
      </c>
      <c r="I74" s="38">
        <v>3000</v>
      </c>
      <c r="J74" s="94">
        <f t="shared" si="2"/>
        <v>25000</v>
      </c>
      <c r="K74" s="49"/>
    </row>
    <row r="75" spans="1:11" s="42" customFormat="1" ht="25.5">
      <c r="A75" s="34">
        <v>406</v>
      </c>
      <c r="B75" s="99" t="s">
        <v>144</v>
      </c>
      <c r="C75" s="48" t="s">
        <v>145</v>
      </c>
      <c r="D75" s="36">
        <v>1</v>
      </c>
      <c r="E75" s="37"/>
      <c r="F75" s="37"/>
      <c r="G75" s="37"/>
      <c r="H75" s="38">
        <v>0</v>
      </c>
      <c r="I75" s="38">
        <v>0</v>
      </c>
      <c r="J75" s="94">
        <f t="shared" si="2"/>
        <v>0</v>
      </c>
      <c r="K75" s="49"/>
    </row>
    <row r="76" spans="1:10" s="42" customFormat="1" ht="34.5" customHeight="1">
      <c r="A76" s="34">
        <v>481</v>
      </c>
      <c r="B76" s="99" t="s">
        <v>146</v>
      </c>
      <c r="C76" s="48" t="s">
        <v>147</v>
      </c>
      <c r="D76" s="36">
        <v>1</v>
      </c>
      <c r="E76" s="37"/>
      <c r="F76" s="37"/>
      <c r="G76" s="37"/>
      <c r="H76" s="38">
        <v>11000</v>
      </c>
      <c r="I76" s="38">
        <v>2000</v>
      </c>
      <c r="J76" s="94">
        <f t="shared" si="2"/>
        <v>13000</v>
      </c>
    </row>
    <row r="77" spans="1:10" s="42" customFormat="1" ht="38.25">
      <c r="A77" s="34">
        <v>481</v>
      </c>
      <c r="B77" s="99" t="s">
        <v>148</v>
      </c>
      <c r="C77" s="48" t="s">
        <v>149</v>
      </c>
      <c r="D77" s="36"/>
      <c r="E77" s="37"/>
      <c r="F77" s="37"/>
      <c r="G77" s="37"/>
      <c r="H77" s="38">
        <v>7000</v>
      </c>
      <c r="I77" s="38">
        <v>2000</v>
      </c>
      <c r="J77" s="94">
        <f t="shared" si="2"/>
        <v>9000</v>
      </c>
    </row>
    <row r="78" spans="1:10" s="42" customFormat="1" ht="34.5" customHeight="1">
      <c r="A78" s="34">
        <v>481</v>
      </c>
      <c r="B78" s="99" t="s">
        <v>150</v>
      </c>
      <c r="C78" s="48" t="s">
        <v>151</v>
      </c>
      <c r="D78" s="36"/>
      <c r="E78" s="37"/>
      <c r="F78" s="37"/>
      <c r="G78" s="37"/>
      <c r="H78" s="38">
        <v>6800</v>
      </c>
      <c r="I78" s="38">
        <v>2000</v>
      </c>
      <c r="J78" s="94">
        <f t="shared" si="2"/>
        <v>8800</v>
      </c>
    </row>
    <row r="79" spans="1:10" s="42" customFormat="1" ht="24.75" customHeight="1">
      <c r="A79" s="34">
        <v>481</v>
      </c>
      <c r="B79" s="99" t="s">
        <v>152</v>
      </c>
      <c r="C79" s="48" t="s">
        <v>153</v>
      </c>
      <c r="D79" s="36"/>
      <c r="E79" s="37"/>
      <c r="F79" s="37"/>
      <c r="G79" s="37"/>
      <c r="H79" s="38">
        <v>45000</v>
      </c>
      <c r="I79" s="38">
        <v>7000</v>
      </c>
      <c r="J79" s="94">
        <f t="shared" si="2"/>
        <v>52000</v>
      </c>
    </row>
    <row r="80" spans="1:10" s="42" customFormat="1" ht="38.25">
      <c r="A80" s="34">
        <v>481</v>
      </c>
      <c r="B80" s="99" t="s">
        <v>154</v>
      </c>
      <c r="C80" s="48" t="s">
        <v>155</v>
      </c>
      <c r="D80" s="36"/>
      <c r="E80" s="37"/>
      <c r="F80" s="37"/>
      <c r="G80" s="37"/>
      <c r="H80" s="38">
        <v>22000</v>
      </c>
      <c r="I80" s="38">
        <v>3000</v>
      </c>
      <c r="J80" s="94">
        <f t="shared" si="2"/>
        <v>25000</v>
      </c>
    </row>
    <row r="81" spans="1:10" s="42" customFormat="1" ht="34.5" customHeight="1">
      <c r="A81" s="34">
        <v>481</v>
      </c>
      <c r="B81" s="99" t="s">
        <v>156</v>
      </c>
      <c r="C81" s="48" t="s">
        <v>157</v>
      </c>
      <c r="D81" s="36"/>
      <c r="E81" s="37"/>
      <c r="F81" s="37"/>
      <c r="G81" s="37"/>
      <c r="H81" s="38">
        <v>5000</v>
      </c>
      <c r="I81" s="38">
        <v>1000</v>
      </c>
      <c r="J81" s="94">
        <f t="shared" si="2"/>
        <v>6000</v>
      </c>
    </row>
    <row r="82" spans="1:10" s="42" customFormat="1" ht="38.25">
      <c r="A82" s="34">
        <v>481</v>
      </c>
      <c r="B82" s="99" t="s">
        <v>148</v>
      </c>
      <c r="C82" s="48" t="s">
        <v>158</v>
      </c>
      <c r="D82" s="36">
        <v>1</v>
      </c>
      <c r="E82" s="37"/>
      <c r="F82" s="37"/>
      <c r="G82" s="37"/>
      <c r="H82" s="38"/>
      <c r="I82" s="38"/>
      <c r="J82" s="94">
        <f t="shared" si="2"/>
        <v>0</v>
      </c>
    </row>
    <row r="83" spans="1:10" s="42" customFormat="1" ht="25.5">
      <c r="A83" s="34">
        <v>510</v>
      </c>
      <c r="B83" s="99" t="s">
        <v>159</v>
      </c>
      <c r="C83" s="48" t="s">
        <v>160</v>
      </c>
      <c r="D83" s="36">
        <v>2</v>
      </c>
      <c r="E83" s="37"/>
      <c r="F83" s="37"/>
      <c r="G83" s="37"/>
      <c r="H83" s="38">
        <v>120000</v>
      </c>
      <c r="I83" s="38">
        <v>10000</v>
      </c>
      <c r="J83" s="94">
        <f t="shared" si="2"/>
        <v>130000</v>
      </c>
    </row>
    <row r="84" spans="1:10" s="42" customFormat="1" ht="25.5">
      <c r="A84" s="34">
        <v>581</v>
      </c>
      <c r="B84" s="99" t="s">
        <v>161</v>
      </c>
      <c r="C84" s="48" t="s">
        <v>162</v>
      </c>
      <c r="D84" s="36"/>
      <c r="E84" s="37"/>
      <c r="F84" s="37"/>
      <c r="G84" s="37"/>
      <c r="H84" s="38">
        <v>9000</v>
      </c>
      <c r="I84" s="38">
        <v>1000</v>
      </c>
      <c r="J84" s="94">
        <f t="shared" si="2"/>
        <v>10000</v>
      </c>
    </row>
    <row r="85" spans="1:10" s="42" customFormat="1" ht="14.25">
      <c r="A85" s="34">
        <v>582</v>
      </c>
      <c r="B85" s="99" t="s">
        <v>163</v>
      </c>
      <c r="C85" s="48" t="s">
        <v>164</v>
      </c>
      <c r="D85" s="36">
        <v>2</v>
      </c>
      <c r="E85" s="37"/>
      <c r="F85" s="37"/>
      <c r="G85" s="37"/>
      <c r="H85" s="38">
        <v>25000</v>
      </c>
      <c r="I85" s="38">
        <v>2000</v>
      </c>
      <c r="J85" s="94">
        <f t="shared" si="2"/>
        <v>27000</v>
      </c>
    </row>
    <row r="86" spans="1:10" s="42" customFormat="1" ht="38.25">
      <c r="A86" s="34">
        <v>582</v>
      </c>
      <c r="B86" s="99" t="s">
        <v>165</v>
      </c>
      <c r="C86" s="48" t="s">
        <v>166</v>
      </c>
      <c r="D86" s="36"/>
      <c r="E86" s="37"/>
      <c r="F86" s="37"/>
      <c r="G86" s="37"/>
      <c r="H86" s="38">
        <v>13001.97</v>
      </c>
      <c r="I86" s="38">
        <v>2000</v>
      </c>
      <c r="J86" s="94">
        <f t="shared" si="2"/>
        <v>15001.97</v>
      </c>
    </row>
    <row r="87" spans="1:10" s="42" customFormat="1" ht="26.25">
      <c r="A87" s="50">
        <v>584</v>
      </c>
      <c r="B87" s="98" t="s">
        <v>167</v>
      </c>
      <c r="C87" s="51" t="s">
        <v>168</v>
      </c>
      <c r="D87" s="52"/>
      <c r="E87" s="37"/>
      <c r="F87" s="37"/>
      <c r="G87" s="37"/>
      <c r="H87" s="38">
        <v>30000</v>
      </c>
      <c r="I87" s="38">
        <v>5000</v>
      </c>
      <c r="J87" s="94">
        <f t="shared" si="2"/>
        <v>35000</v>
      </c>
    </row>
    <row r="88" spans="1:10" s="42" customFormat="1" ht="25.5">
      <c r="A88" s="34">
        <v>782</v>
      </c>
      <c r="B88" s="99" t="s">
        <v>169</v>
      </c>
      <c r="C88" s="48" t="s">
        <v>170</v>
      </c>
      <c r="D88" s="36">
        <v>1</v>
      </c>
      <c r="E88" s="37"/>
      <c r="F88" s="37"/>
      <c r="G88" s="37"/>
      <c r="H88" s="38">
        <v>5000</v>
      </c>
      <c r="I88" s="38">
        <v>1000</v>
      </c>
      <c r="J88" s="94">
        <f t="shared" si="2"/>
        <v>6000</v>
      </c>
    </row>
    <row r="89" spans="1:10" s="42" customFormat="1" ht="22.5">
      <c r="A89" s="34">
        <v>1538</v>
      </c>
      <c r="B89" s="99" t="s">
        <v>171</v>
      </c>
      <c r="C89" s="48" t="s">
        <v>172</v>
      </c>
      <c r="D89" s="36">
        <v>1</v>
      </c>
      <c r="E89" s="37"/>
      <c r="F89" s="37"/>
      <c r="G89" s="37"/>
      <c r="H89" s="38">
        <v>5000</v>
      </c>
      <c r="I89" s="38">
        <v>1000</v>
      </c>
      <c r="J89" s="94">
        <f t="shared" si="2"/>
        <v>6000</v>
      </c>
    </row>
    <row r="90" spans="1:10" s="42" customFormat="1" ht="25.5">
      <c r="A90" s="34">
        <v>1555</v>
      </c>
      <c r="B90" s="99" t="s">
        <v>173</v>
      </c>
      <c r="C90" s="48" t="s">
        <v>174</v>
      </c>
      <c r="D90" s="36">
        <v>1</v>
      </c>
      <c r="E90" s="37"/>
      <c r="F90" s="37"/>
      <c r="G90" s="37"/>
      <c r="H90" s="38">
        <v>6400</v>
      </c>
      <c r="I90" s="38">
        <v>2000</v>
      </c>
      <c r="J90" s="94">
        <f t="shared" si="2"/>
        <v>8400</v>
      </c>
    </row>
    <row r="91" spans="1:10" s="14" customFormat="1" ht="14.25">
      <c r="A91" s="28">
        <v>552</v>
      </c>
      <c r="B91" s="101" t="s">
        <v>175</v>
      </c>
      <c r="C91" s="41" t="s">
        <v>176</v>
      </c>
      <c r="D91" s="53">
        <f>SUM(D92:D94)</f>
        <v>3</v>
      </c>
      <c r="E91" s="54">
        <v>174144.07</v>
      </c>
      <c r="F91" s="54">
        <v>1</v>
      </c>
      <c r="G91" s="54">
        <f>SUM(G92:G94)</f>
        <v>239144.07</v>
      </c>
      <c r="H91" s="55">
        <v>255783.92</v>
      </c>
      <c r="I91" s="56"/>
      <c r="J91" s="81">
        <f t="shared" si="2"/>
        <v>255783.92</v>
      </c>
    </row>
    <row r="92" spans="1:10" s="42" customFormat="1" ht="25.5">
      <c r="A92" s="34"/>
      <c r="B92" s="99" t="s">
        <v>177</v>
      </c>
      <c r="C92" s="45" t="s">
        <v>178</v>
      </c>
      <c r="D92" s="36">
        <v>1</v>
      </c>
      <c r="E92" s="37"/>
      <c r="F92" s="37"/>
      <c r="G92" s="37">
        <v>169710</v>
      </c>
      <c r="H92" s="38">
        <v>195783.92</v>
      </c>
      <c r="I92" s="38"/>
      <c r="J92" s="94">
        <f t="shared" si="2"/>
        <v>195783.92</v>
      </c>
    </row>
    <row r="93" spans="1:10" s="42" customFormat="1" ht="25.5">
      <c r="A93" s="34"/>
      <c r="B93" s="99" t="s">
        <v>179</v>
      </c>
      <c r="C93" s="35" t="s">
        <v>180</v>
      </c>
      <c r="D93" s="36">
        <v>1</v>
      </c>
      <c r="E93" s="37"/>
      <c r="F93" s="37"/>
      <c r="G93" s="37">
        <v>69434.07</v>
      </c>
      <c r="H93" s="38">
        <v>30000</v>
      </c>
      <c r="I93" s="38"/>
      <c r="J93" s="94">
        <f t="shared" si="2"/>
        <v>30000</v>
      </c>
    </row>
    <row r="94" spans="1:10" s="42" customFormat="1" ht="25.5">
      <c r="A94" s="34"/>
      <c r="B94" s="99" t="s">
        <v>181</v>
      </c>
      <c r="C94" s="45" t="s">
        <v>182</v>
      </c>
      <c r="D94" s="52">
        <v>1</v>
      </c>
      <c r="E94" s="37"/>
      <c r="F94" s="37"/>
      <c r="G94" s="37">
        <v>0</v>
      </c>
      <c r="H94" s="38">
        <v>30000</v>
      </c>
      <c r="I94" s="38"/>
      <c r="J94" s="94">
        <f t="shared" si="2"/>
        <v>30000</v>
      </c>
    </row>
    <row r="95" spans="1:10" s="14" customFormat="1" ht="14.25">
      <c r="A95" s="15">
        <v>1540</v>
      </c>
      <c r="B95" s="16" t="s">
        <v>183</v>
      </c>
      <c r="C95" s="21" t="s">
        <v>184</v>
      </c>
      <c r="D95" s="18">
        <v>2</v>
      </c>
      <c r="E95" s="19">
        <v>124382.22</v>
      </c>
      <c r="F95" s="19">
        <v>0</v>
      </c>
      <c r="G95" s="19" t="e">
        <f>+E95+#REF!</f>
        <v>#REF!</v>
      </c>
      <c r="H95" s="13">
        <v>86267.21</v>
      </c>
      <c r="I95" s="13">
        <v>50000</v>
      </c>
      <c r="J95" s="81">
        <f t="shared" si="2"/>
        <v>136267.21000000002</v>
      </c>
    </row>
    <row r="96" spans="1:10" s="14" customFormat="1" ht="14.25">
      <c r="A96" s="15">
        <v>1988</v>
      </c>
      <c r="B96" s="16" t="s">
        <v>185</v>
      </c>
      <c r="C96" s="21" t="s">
        <v>186</v>
      </c>
      <c r="D96" s="57">
        <v>1</v>
      </c>
      <c r="E96" s="19">
        <v>42960.36</v>
      </c>
      <c r="F96" s="19">
        <v>0</v>
      </c>
      <c r="G96" s="19" t="e">
        <f>SUM(G97:G97)</f>
        <v>#REF!</v>
      </c>
      <c r="H96" s="13">
        <v>43065.32</v>
      </c>
      <c r="I96" s="13">
        <v>4000</v>
      </c>
      <c r="J96" s="81">
        <f t="shared" si="2"/>
        <v>47065.32</v>
      </c>
    </row>
    <row r="97" spans="1:10" s="39" customFormat="1" ht="23.25" customHeight="1">
      <c r="A97" s="58">
        <v>1510</v>
      </c>
      <c r="B97" s="98" t="s">
        <v>187</v>
      </c>
      <c r="C97" s="40" t="s">
        <v>186</v>
      </c>
      <c r="D97" s="52">
        <v>1</v>
      </c>
      <c r="E97" s="37"/>
      <c r="F97" s="37"/>
      <c r="G97" s="37" t="e">
        <f>+E97+#REF!</f>
        <v>#REF!</v>
      </c>
      <c r="H97" s="38"/>
      <c r="I97" s="38"/>
      <c r="J97" s="94">
        <v>0</v>
      </c>
    </row>
    <row r="98" spans="1:12" s="39" customFormat="1" ht="27" customHeight="1">
      <c r="A98" s="58"/>
      <c r="B98" s="98" t="s">
        <v>188</v>
      </c>
      <c r="C98" s="40" t="s">
        <v>186</v>
      </c>
      <c r="D98" s="52"/>
      <c r="E98" s="37"/>
      <c r="F98" s="37"/>
      <c r="G98" s="37"/>
      <c r="H98" s="38">
        <v>8613.06</v>
      </c>
      <c r="I98" s="38">
        <v>2000</v>
      </c>
      <c r="J98" s="94">
        <f aca="true" t="shared" si="3" ref="J98:J126">SUM(H98:I98)</f>
        <v>10613.06</v>
      </c>
      <c r="L98" s="39" t="s">
        <v>28</v>
      </c>
    </row>
    <row r="99" spans="1:10" s="39" customFormat="1" ht="25.5">
      <c r="A99" s="58"/>
      <c r="B99" s="98" t="s">
        <v>189</v>
      </c>
      <c r="C99" s="40" t="s">
        <v>190</v>
      </c>
      <c r="D99" s="59"/>
      <c r="E99" s="37"/>
      <c r="F99" s="37"/>
      <c r="G99" s="37"/>
      <c r="H99" s="38">
        <v>8613.06</v>
      </c>
      <c r="I99" s="38"/>
      <c r="J99" s="94">
        <f t="shared" si="3"/>
        <v>8613.06</v>
      </c>
    </row>
    <row r="100" spans="1:10" s="39" customFormat="1" ht="25.5">
      <c r="A100" s="58"/>
      <c r="B100" s="98" t="s">
        <v>191</v>
      </c>
      <c r="C100" s="45" t="s">
        <v>192</v>
      </c>
      <c r="D100" s="59"/>
      <c r="E100" s="37"/>
      <c r="F100" s="37"/>
      <c r="G100" s="37"/>
      <c r="H100" s="38">
        <v>17226.13</v>
      </c>
      <c r="I100" s="38"/>
      <c r="J100" s="94">
        <f t="shared" si="3"/>
        <v>17226.13</v>
      </c>
    </row>
    <row r="101" spans="1:10" s="39" customFormat="1" ht="21" customHeight="1">
      <c r="A101" s="58"/>
      <c r="B101" s="98" t="s">
        <v>193</v>
      </c>
      <c r="C101" s="40" t="s">
        <v>194</v>
      </c>
      <c r="D101" s="59"/>
      <c r="E101" s="37"/>
      <c r="F101" s="37"/>
      <c r="G101" s="37"/>
      <c r="H101" s="38">
        <v>4306.53</v>
      </c>
      <c r="I101" s="38"/>
      <c r="J101" s="94">
        <f t="shared" si="3"/>
        <v>4306.53</v>
      </c>
    </row>
    <row r="102" spans="1:10" s="39" customFormat="1" ht="21" customHeight="1">
      <c r="A102" s="58"/>
      <c r="B102" s="98" t="s">
        <v>195</v>
      </c>
      <c r="C102" s="40" t="s">
        <v>196</v>
      </c>
      <c r="D102" s="59"/>
      <c r="E102" s="37"/>
      <c r="F102" s="37"/>
      <c r="G102" s="37"/>
      <c r="H102" s="38">
        <v>4306.53</v>
      </c>
      <c r="I102" s="38">
        <v>2000</v>
      </c>
      <c r="J102" s="94">
        <f t="shared" si="3"/>
        <v>6306.53</v>
      </c>
    </row>
    <row r="103" spans="1:10" s="14" customFormat="1" ht="14.25">
      <c r="A103" s="28">
        <v>505</v>
      </c>
      <c r="B103" s="29" t="s">
        <v>197</v>
      </c>
      <c r="C103" s="17" t="s">
        <v>198</v>
      </c>
      <c r="D103" s="18">
        <v>1</v>
      </c>
      <c r="E103" s="19">
        <v>173293.23</v>
      </c>
      <c r="F103" s="19">
        <v>0</v>
      </c>
      <c r="G103" s="19" t="e">
        <f>+E103+#REF!</f>
        <v>#REF!</v>
      </c>
      <c r="H103" s="20">
        <v>189851.77504776293</v>
      </c>
      <c r="I103" s="13"/>
      <c r="J103" s="81">
        <f t="shared" si="3"/>
        <v>189851.77504776293</v>
      </c>
    </row>
    <row r="104" spans="1:10" s="14" customFormat="1" ht="28.5">
      <c r="A104" s="15">
        <v>6988</v>
      </c>
      <c r="B104" s="16" t="s">
        <v>199</v>
      </c>
      <c r="C104" s="21" t="s">
        <v>200</v>
      </c>
      <c r="D104" s="18">
        <v>3</v>
      </c>
      <c r="E104" s="19">
        <v>38419.82</v>
      </c>
      <c r="F104" s="19">
        <v>1</v>
      </c>
      <c r="G104" s="19" t="e">
        <f>+E104+#REF!</f>
        <v>#REF!</v>
      </c>
      <c r="H104" s="20">
        <v>57090.92</v>
      </c>
      <c r="I104" s="13"/>
      <c r="J104" s="81">
        <f t="shared" si="3"/>
        <v>57090.92</v>
      </c>
    </row>
    <row r="105" spans="1:10" s="14" customFormat="1" ht="28.5">
      <c r="A105" s="15">
        <v>1502</v>
      </c>
      <c r="B105" s="16" t="s">
        <v>201</v>
      </c>
      <c r="C105" s="17" t="s">
        <v>202</v>
      </c>
      <c r="D105" s="18">
        <v>1</v>
      </c>
      <c r="E105" s="19">
        <v>0</v>
      </c>
      <c r="F105" s="19">
        <v>1</v>
      </c>
      <c r="G105" s="19" t="e">
        <f>+E105+#REF!</f>
        <v>#REF!</v>
      </c>
      <c r="H105" s="13">
        <v>15000</v>
      </c>
      <c r="I105" s="13"/>
      <c r="J105" s="81">
        <f t="shared" si="3"/>
        <v>15000</v>
      </c>
    </row>
    <row r="106" spans="1:10" s="14" customFormat="1" ht="28.5">
      <c r="A106" s="28">
        <v>618</v>
      </c>
      <c r="B106" s="16" t="s">
        <v>203</v>
      </c>
      <c r="C106" s="17" t="s">
        <v>204</v>
      </c>
      <c r="D106" s="18">
        <v>11</v>
      </c>
      <c r="E106" s="19">
        <v>1033844.53</v>
      </c>
      <c r="F106" s="19">
        <v>0</v>
      </c>
      <c r="G106" s="19" t="e">
        <f>+E106+#REF!</f>
        <v>#REF!</v>
      </c>
      <c r="H106" s="13">
        <v>1108192.38</v>
      </c>
      <c r="I106" s="13">
        <v>24438.24</v>
      </c>
      <c r="J106" s="81">
        <f t="shared" si="3"/>
        <v>1132630.6199999999</v>
      </c>
    </row>
    <row r="107" spans="1:10" s="42" customFormat="1" ht="14.25">
      <c r="A107" s="43"/>
      <c r="B107" s="99" t="s">
        <v>205</v>
      </c>
      <c r="C107" s="40" t="s">
        <v>206</v>
      </c>
      <c r="D107" s="44">
        <v>1</v>
      </c>
      <c r="E107" s="37"/>
      <c r="F107" s="37"/>
      <c r="G107" s="37"/>
      <c r="H107" s="38">
        <v>97183.79</v>
      </c>
      <c r="I107" s="38">
        <v>785.02</v>
      </c>
      <c r="J107" s="94">
        <f t="shared" si="3"/>
        <v>97968.81</v>
      </c>
    </row>
    <row r="108" spans="1:10" s="42" customFormat="1" ht="14.25">
      <c r="A108" s="43"/>
      <c r="B108" s="99" t="s">
        <v>207</v>
      </c>
      <c r="C108" s="40" t="s">
        <v>208</v>
      </c>
      <c r="D108" s="44">
        <v>1</v>
      </c>
      <c r="E108" s="37"/>
      <c r="F108" s="37"/>
      <c r="G108" s="37"/>
      <c r="H108" s="38">
        <v>90198.83</v>
      </c>
      <c r="I108" s="38">
        <v>780.97</v>
      </c>
      <c r="J108" s="94">
        <f t="shared" si="3"/>
        <v>90979.8</v>
      </c>
    </row>
    <row r="109" spans="1:10" s="42" customFormat="1" ht="25.5">
      <c r="A109" s="43"/>
      <c r="B109" s="99" t="s">
        <v>209</v>
      </c>
      <c r="C109" s="40" t="s">
        <v>210</v>
      </c>
      <c r="D109" s="44">
        <v>1</v>
      </c>
      <c r="E109" s="37"/>
      <c r="F109" s="37"/>
      <c r="G109" s="37"/>
      <c r="H109" s="38">
        <v>121934.23</v>
      </c>
      <c r="I109" s="38">
        <v>9936.81</v>
      </c>
      <c r="J109" s="94">
        <f t="shared" si="3"/>
        <v>131871.04</v>
      </c>
    </row>
    <row r="110" spans="1:10" s="42" customFormat="1" ht="25.5">
      <c r="A110" s="43"/>
      <c r="B110" s="99" t="s">
        <v>211</v>
      </c>
      <c r="C110" s="40" t="s">
        <v>212</v>
      </c>
      <c r="D110" s="44">
        <v>0.5</v>
      </c>
      <c r="E110" s="37"/>
      <c r="F110" s="37"/>
      <c r="G110" s="37"/>
      <c r="H110" s="38">
        <v>61226.84</v>
      </c>
      <c r="I110" s="38">
        <v>225.95</v>
      </c>
      <c r="J110" s="94">
        <f t="shared" si="3"/>
        <v>61452.78999999999</v>
      </c>
    </row>
    <row r="111" spans="1:10" s="42" customFormat="1" ht="25.5">
      <c r="A111" s="43"/>
      <c r="B111" s="99" t="s">
        <v>213</v>
      </c>
      <c r="C111" s="40" t="s">
        <v>214</v>
      </c>
      <c r="D111" s="44">
        <v>0.5</v>
      </c>
      <c r="E111" s="37"/>
      <c r="F111" s="37"/>
      <c r="G111" s="37"/>
      <c r="H111" s="38">
        <v>40182.18</v>
      </c>
      <c r="I111" s="38">
        <v>447.17</v>
      </c>
      <c r="J111" s="94">
        <f t="shared" si="3"/>
        <v>40629.35</v>
      </c>
    </row>
    <row r="112" spans="1:10" s="42" customFormat="1" ht="25.5">
      <c r="A112" s="43"/>
      <c r="B112" s="99" t="s">
        <v>215</v>
      </c>
      <c r="C112" s="40" t="s">
        <v>216</v>
      </c>
      <c r="D112" s="44">
        <v>0.5</v>
      </c>
      <c r="E112" s="37"/>
      <c r="F112" s="37"/>
      <c r="G112" s="37"/>
      <c r="H112" s="38">
        <v>74124.91</v>
      </c>
      <c r="I112" s="38">
        <v>1020.19</v>
      </c>
      <c r="J112" s="94">
        <f t="shared" si="3"/>
        <v>75145.1</v>
      </c>
    </row>
    <row r="113" spans="1:10" s="42" customFormat="1" ht="18" customHeight="1">
      <c r="A113" s="43"/>
      <c r="B113" s="99" t="s">
        <v>217</v>
      </c>
      <c r="C113" s="40" t="s">
        <v>218</v>
      </c>
      <c r="D113" s="44">
        <v>1</v>
      </c>
      <c r="E113" s="37"/>
      <c r="F113" s="37"/>
      <c r="G113" s="37"/>
      <c r="H113" s="38">
        <v>219844.69</v>
      </c>
      <c r="I113" s="38">
        <v>2173.54</v>
      </c>
      <c r="J113" s="94">
        <f t="shared" si="3"/>
        <v>222018.23</v>
      </c>
    </row>
    <row r="114" spans="1:10" s="42" customFormat="1" ht="20.25" customHeight="1">
      <c r="A114" s="43"/>
      <c r="B114" s="99" t="s">
        <v>219</v>
      </c>
      <c r="C114" s="40" t="s">
        <v>220</v>
      </c>
      <c r="D114" s="44">
        <v>0.5</v>
      </c>
      <c r="E114" s="37"/>
      <c r="F114" s="37"/>
      <c r="G114" s="37"/>
      <c r="H114" s="38">
        <v>27577.98</v>
      </c>
      <c r="I114" s="38">
        <v>136.27</v>
      </c>
      <c r="J114" s="94">
        <f t="shared" si="3"/>
        <v>27714.25</v>
      </c>
    </row>
    <row r="115" spans="1:10" s="42" customFormat="1" ht="22.5">
      <c r="A115" s="43"/>
      <c r="B115" s="99" t="s">
        <v>221</v>
      </c>
      <c r="C115" s="45" t="s">
        <v>222</v>
      </c>
      <c r="D115" s="44">
        <v>0.5</v>
      </c>
      <c r="E115" s="37"/>
      <c r="F115" s="37"/>
      <c r="G115" s="37"/>
      <c r="H115" s="38">
        <v>40921</v>
      </c>
      <c r="I115" s="38">
        <v>564.81</v>
      </c>
      <c r="J115" s="94">
        <f t="shared" si="3"/>
        <v>41485.81</v>
      </c>
    </row>
    <row r="116" spans="1:10" s="42" customFormat="1" ht="25.5">
      <c r="A116" s="43"/>
      <c r="B116" s="99" t="s">
        <v>223</v>
      </c>
      <c r="C116" s="40" t="s">
        <v>224</v>
      </c>
      <c r="D116" s="44">
        <v>0.5</v>
      </c>
      <c r="E116" s="37"/>
      <c r="F116" s="37"/>
      <c r="G116" s="37"/>
      <c r="H116" s="38">
        <v>36355.38</v>
      </c>
      <c r="I116" s="38">
        <v>63.88</v>
      </c>
      <c r="J116" s="94">
        <f t="shared" si="3"/>
        <v>36419.259999999995</v>
      </c>
    </row>
    <row r="117" spans="1:10" s="42" customFormat="1" ht="25.5">
      <c r="A117" s="43"/>
      <c r="B117" s="99" t="s">
        <v>225</v>
      </c>
      <c r="C117" s="40" t="s">
        <v>226</v>
      </c>
      <c r="D117" s="44">
        <v>0.5</v>
      </c>
      <c r="E117" s="37"/>
      <c r="F117" s="37"/>
      <c r="G117" s="37"/>
      <c r="H117" s="38">
        <v>31398.79</v>
      </c>
      <c r="I117" s="38">
        <v>319.86</v>
      </c>
      <c r="J117" s="94">
        <f t="shared" si="3"/>
        <v>31718.65</v>
      </c>
    </row>
    <row r="118" spans="1:10" s="42" customFormat="1" ht="25.5">
      <c r="A118" s="43"/>
      <c r="B118" s="99" t="s">
        <v>227</v>
      </c>
      <c r="C118" s="40" t="s">
        <v>228</v>
      </c>
      <c r="D118" s="44">
        <v>0.5</v>
      </c>
      <c r="E118" s="37"/>
      <c r="F118" s="37"/>
      <c r="G118" s="37"/>
      <c r="H118" s="38">
        <v>20074.62</v>
      </c>
      <c r="I118" s="38">
        <v>912.56</v>
      </c>
      <c r="J118" s="94">
        <f t="shared" si="3"/>
        <v>20987.18</v>
      </c>
    </row>
    <row r="119" spans="1:10" s="42" customFormat="1" ht="14.25">
      <c r="A119" s="43"/>
      <c r="B119" s="99" t="s">
        <v>229</v>
      </c>
      <c r="C119" s="40" t="s">
        <v>230</v>
      </c>
      <c r="D119" s="44">
        <v>0.5</v>
      </c>
      <c r="E119" s="37"/>
      <c r="F119" s="37"/>
      <c r="G119" s="37"/>
      <c r="H119" s="38">
        <v>22346.82</v>
      </c>
      <c r="I119" s="38">
        <v>687.85</v>
      </c>
      <c r="J119" s="94">
        <f t="shared" si="3"/>
        <v>23034.67</v>
      </c>
    </row>
    <row r="120" spans="1:10" s="42" customFormat="1" ht="25.5">
      <c r="A120" s="43"/>
      <c r="B120" s="99" t="s">
        <v>231</v>
      </c>
      <c r="C120" s="40" t="s">
        <v>232</v>
      </c>
      <c r="D120" s="44">
        <v>0.5</v>
      </c>
      <c r="E120" s="37"/>
      <c r="F120" s="37"/>
      <c r="G120" s="37"/>
      <c r="H120" s="38">
        <v>18555.04</v>
      </c>
      <c r="I120" s="38">
        <v>469.66</v>
      </c>
      <c r="J120" s="94">
        <f t="shared" si="3"/>
        <v>19024.7</v>
      </c>
    </row>
    <row r="121" spans="1:10" s="42" customFormat="1" ht="22.5">
      <c r="A121" s="43"/>
      <c r="B121" s="99" t="s">
        <v>233</v>
      </c>
      <c r="C121" s="45" t="s">
        <v>234</v>
      </c>
      <c r="D121" s="44">
        <v>0.5</v>
      </c>
      <c r="E121" s="37"/>
      <c r="F121" s="37"/>
      <c r="G121" s="37"/>
      <c r="H121" s="38">
        <v>17361.9</v>
      </c>
      <c r="I121" s="38">
        <v>0</v>
      </c>
      <c r="J121" s="94">
        <f t="shared" si="3"/>
        <v>17361.9</v>
      </c>
    </row>
    <row r="122" spans="1:10" s="42" customFormat="1" ht="14.25">
      <c r="A122" s="43"/>
      <c r="B122" s="99" t="s">
        <v>235</v>
      </c>
      <c r="C122" s="40" t="s">
        <v>236</v>
      </c>
      <c r="D122" s="44">
        <v>0.5</v>
      </c>
      <c r="E122" s="37"/>
      <c r="F122" s="37"/>
      <c r="G122" s="37"/>
      <c r="H122" s="38">
        <v>21520.55</v>
      </c>
      <c r="I122" s="38">
        <v>63.88</v>
      </c>
      <c r="J122" s="94">
        <f t="shared" si="3"/>
        <v>21584.43</v>
      </c>
    </row>
    <row r="123" spans="1:10" s="42" customFormat="1" ht="25.5">
      <c r="A123" s="60"/>
      <c r="B123" s="102" t="s">
        <v>237</v>
      </c>
      <c r="C123" s="40" t="s">
        <v>238</v>
      </c>
      <c r="D123" s="44">
        <v>1</v>
      </c>
      <c r="E123" s="37"/>
      <c r="F123" s="37"/>
      <c r="G123" s="37"/>
      <c r="H123" s="38">
        <v>129564.56</v>
      </c>
      <c r="I123" s="38">
        <v>1694.1</v>
      </c>
      <c r="J123" s="94">
        <f t="shared" si="3"/>
        <v>131258.66</v>
      </c>
    </row>
    <row r="124" spans="1:10" s="42" customFormat="1" ht="25.5">
      <c r="A124" s="60"/>
      <c r="B124" s="102" t="s">
        <v>239</v>
      </c>
      <c r="C124" s="40" t="s">
        <v>240</v>
      </c>
      <c r="D124" s="44"/>
      <c r="E124" s="37"/>
      <c r="F124" s="37"/>
      <c r="G124" s="37"/>
      <c r="H124" s="38">
        <v>16548.9</v>
      </c>
      <c r="I124" s="38">
        <v>173.09</v>
      </c>
      <c r="J124" s="94">
        <f t="shared" si="3"/>
        <v>16721.99</v>
      </c>
    </row>
    <row r="125" spans="1:10" s="42" customFormat="1" ht="38.25">
      <c r="A125" s="60"/>
      <c r="B125" s="102" t="s">
        <v>241</v>
      </c>
      <c r="C125" s="40" t="s">
        <v>242</v>
      </c>
      <c r="D125" s="44"/>
      <c r="E125" s="37"/>
      <c r="F125" s="37"/>
      <c r="G125" s="37"/>
      <c r="H125" s="38">
        <v>21271.37</v>
      </c>
      <c r="I125" s="38">
        <v>3982.63</v>
      </c>
      <c r="J125" s="94">
        <f t="shared" si="3"/>
        <v>25254</v>
      </c>
    </row>
    <row r="126" spans="1:10" s="14" customFormat="1" ht="29.25" thickBot="1">
      <c r="A126" s="83">
        <v>6714</v>
      </c>
      <c r="B126" s="84" t="s">
        <v>243</v>
      </c>
      <c r="C126" s="85" t="s">
        <v>244</v>
      </c>
      <c r="D126" s="86">
        <v>2</v>
      </c>
      <c r="E126" s="87">
        <v>191500</v>
      </c>
      <c r="F126" s="87">
        <v>0</v>
      </c>
      <c r="G126" s="87" t="e">
        <f>+E126+#REF!</f>
        <v>#REF!</v>
      </c>
      <c r="H126" s="88">
        <v>209798.24152187942</v>
      </c>
      <c r="I126" s="89"/>
      <c r="J126" s="90">
        <f t="shared" si="3"/>
        <v>209798.24152187942</v>
      </c>
    </row>
    <row r="127" spans="1:10" s="67" customFormat="1" ht="15.75" thickBot="1">
      <c r="A127" s="61" t="s">
        <v>245</v>
      </c>
      <c r="B127" s="62"/>
      <c r="C127" s="62"/>
      <c r="D127" s="63">
        <f>SUM(D6:D126)-D70-D91-D106-D64-D56-D48-D41-D22-D61-D96</f>
        <v>95</v>
      </c>
      <c r="E127" s="64">
        <f>SUM(E6:E126)-E70-E91-E96</f>
        <v>3976030.44</v>
      </c>
      <c r="F127" s="64">
        <f>SUM(F6:F126)-F70-F91-F96</f>
        <v>10</v>
      </c>
      <c r="G127" s="64" t="e">
        <f>SUM(G6:G126)-G70-G91-G96</f>
        <v>#REF!</v>
      </c>
      <c r="H127" s="65">
        <f>SUM(H6:H126)-SUM(H107:H125)-SUM(H92:H94)-SUM(H71:H90)-SUM(H62:H63)-SUM(H49:H55)-SUM(H42:H43)-SUM(H23:H37)-SUM(H16:H20)-SUM(H9:H14)-SUM(H97:H102)-SUM(H65:H67)-SUM(H57:H60)</f>
        <v>4854707.113770503</v>
      </c>
      <c r="I127" s="65">
        <f>SUM(I6:I126)-SUM(I107:I125)-SUM(I92:I94)-SUM(I71:I90)-SUM(I62:I63)-SUM(I49:I55)-SUM(I42:I43)-SUM(I23:I37)-SUM(I16:I20)-SUM(I9:I14)-SUM(I97:I102)-SUM(I65:I67)-SUM(I57:I60)</f>
        <v>480292.8900000002</v>
      </c>
      <c r="J127" s="66">
        <f>SUM(J6:J126)-SUM(J107:J125)-SUM(J92:J94)-SUM(J71:J90)-SUM(J62:J63)-SUM(J49:J55)-SUM(J42:J43)-SUM(J23:J37)-SUM(J16:J20)-SUM(J9:J14)-SUM(J97:J102)-SUM(J65:J67)-SUM(J57:J60)</f>
        <v>5335000.003770503</v>
      </c>
    </row>
    <row r="128" ht="15.75" hidden="1">
      <c r="I128" s="68"/>
    </row>
    <row r="129" spans="9:10" ht="15.75" hidden="1">
      <c r="I129" s="68"/>
      <c r="J129" s="68"/>
    </row>
    <row r="130" ht="15.75" hidden="1">
      <c r="J130" s="68" t="s">
        <v>28</v>
      </c>
    </row>
    <row r="131" spans="4:7" ht="15" hidden="1">
      <c r="D131" s="69"/>
      <c r="E131" s="69"/>
      <c r="F131" s="69"/>
      <c r="G131" s="69"/>
    </row>
    <row r="132" ht="15.75" hidden="1">
      <c r="J132" s="68"/>
    </row>
    <row r="133" ht="15.75" hidden="1">
      <c r="B133" s="70"/>
    </row>
    <row r="134" ht="15.75" hidden="1">
      <c r="B134" s="70"/>
    </row>
    <row r="135" ht="15.75" hidden="1">
      <c r="B135" s="70"/>
    </row>
    <row r="136" ht="15.75" hidden="1">
      <c r="B136" s="70"/>
    </row>
    <row r="137" ht="15.75"/>
  </sheetData>
  <sheetProtection sheet="1" objects="1" scenarios="1"/>
  <mergeCells count="1"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Žvar Marica</dc:creator>
  <cp:keywords/>
  <dc:description/>
  <cp:lastModifiedBy>Markovič Dušan</cp:lastModifiedBy>
  <cp:lastPrinted>2009-07-06T09:16:16Z</cp:lastPrinted>
  <dcterms:created xsi:type="dcterms:W3CDTF">2009-07-02T13:34:45Z</dcterms:created>
  <dcterms:modified xsi:type="dcterms:W3CDTF">2009-07-06T09:17:18Z</dcterms:modified>
  <cp:category/>
  <cp:version/>
  <cp:contentType/>
  <cp:contentStatus/>
</cp:coreProperties>
</file>