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0" windowWidth="9450" windowHeight="11640" activeTab="0"/>
  </bookViews>
  <sheets>
    <sheet name="List1" sheetId="1" r:id="rId1"/>
    <sheet name="List2" sheetId="2" r:id="rId2"/>
    <sheet name="List3" sheetId="3" r:id="rId3"/>
  </sheets>
  <definedNames>
    <definedName name="_xlnm.Print_Area" localSheetId="0">'List1'!$A$1:$AN$19</definedName>
  </definedNames>
  <calcPr fullCalcOnLoad="1"/>
</workbook>
</file>

<file path=xl/sharedStrings.xml><?xml version="1.0" encoding="utf-8"?>
<sst xmlns="http://schemas.openxmlformats.org/spreadsheetml/2006/main" count="209" uniqueCount="144">
  <si>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</si>
  <si>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</si>
  <si>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</si>
  <si>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</si>
  <si>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</si>
  <si>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</si>
  <si>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</si>
  <si>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</si>
  <si>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</si>
  <si>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</si>
  <si>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</si>
  <si>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</si>
  <si>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</si>
  <si>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</si>
  <si>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Oprema se nahaja na Inštitutu za slovenski jezik Frana Ramovša in v računalniškem centru ZRC SAZU in je namenjena samo interni uporabi (licenca).</t>
  </si>
  <si>
    <t>Oprema se nahaja na Biološkem inštitutu Jovana Hadžija ZRC SAZU. Pogoji uporabe se določijo glede na specifiko poizvedbe morebitnih interesentov.</t>
  </si>
  <si>
    <t>Floristical and fitocenological database</t>
  </si>
  <si>
    <t>FLOVEGSI je relacijska baza in aplikacija za hranjenje, obdelavo, izpise, grafične prikaze in povezave z drugimi programskimi orodji (Turboveg, Syntax idr.) in aplikacijami geografskega informacijskega sistema (GIS) za floristične, vegetacijske in favnistične podatke.</t>
  </si>
  <si>
    <t>Oprema je namenjena tvorjenju, upravljanju in nadaljnji uporabi slovarskih zbirk, ki nastajajo na osnovi besedilnega korpusa in  spletnega seznama besed slovenskega jezika.</t>
  </si>
  <si>
    <t>The equipment is located at the SRC SASA’s Fran Ramovš Institute for Slovenian Language and at the SRC SASA's Computer Centre. It is licensed for internal use only.</t>
  </si>
  <si>
    <t>The equipment is located at the SRC SASA’s Jovan Hadži Biological Institute. Terms of use are determined according to specific inquiries by potential users.</t>
  </si>
  <si>
    <t>The equipment is intended for composition, management and further use of dictionary collections, which are being developed upon the textual corpus and the online collection of the Slovenian language words.</t>
  </si>
  <si>
    <t>Sistem za izdelavo mikroskopskih preparatov Logitech</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</si>
  <si>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</si>
  <si>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</si>
  <si>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</si>
  <si>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</si>
  <si>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</si>
  <si>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</si>
  <si>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</si>
  <si>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</si>
  <si>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</si>
  <si>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Struktura lastne cene za uporabo raziskovalne opreme</t>
  </si>
  <si>
    <t>Letna stopnja izkoriščenosti v %</t>
  </si>
  <si>
    <t>Dežemere Onset uporabljamo za merjenje padavin v Postojni in Vrh Korena na Javornikih ter količine prenikle vode v Postojnski jami. Z avtomatsko merilno postajo za spremljanje letnih oscilacij temperature, vlage in lastnosti kapljajoče vode proučujemo v vhodnem delu Postojnske jame vplive turistične rabe jame na jamsko okolje. Gealog S s sondami za merjenje višine vode, temperature in spec.el. prevodnosti uporabljamo za zvezne meritve prenikle vode v Postojnski jami. Enake parametre merimo s sondami Levelogger v kraških jamah, kjer se pretakajo podzemne vode rek Pivke, Unice in Reke.  Dodatna optična oprema za že obstoječi mikroskop Nikon Eclipse 600 je v rabi za opazovanje in proučevanje biološkega in mikrobiološkega materiala v podzemeljskih habitatih.</t>
  </si>
  <si>
    <t>Raingauges Onset are used for the measurement of precipitation in Postojna and Vrh Korena on Javorniki Mountains, and of dripwater in the Postojna Cave. An automatic measurement station for the monitoring of annual oscillations of temperature, air humidity, and parameters of dripwater is used for the assessment of the impact of tourist use on the cave environment in the entrance part of the Postojna Cave. Gealog S with sondes for measurement of water level, temperature, and specific electrical conductivity is used for continuous monitoring of dripwater in the Postojna Cave. The same parameters are measured with the Levelogger sondes in karst caves with underground flow of the Pivka, Unica, and Reka Rivers. Additional optical parts for the existing microscope Nikon Eclipse 600 are used for the microscopy and study of biological and microbiological materials in underground habitats.</t>
  </si>
  <si>
    <t>P6-0038</t>
  </si>
  <si>
    <t>P1-0236</t>
  </si>
  <si>
    <t>Brane Vreš</t>
  </si>
  <si>
    <t>Primož Jakopin, Andreja Žele</t>
  </si>
  <si>
    <t>05494, 12845</t>
  </si>
  <si>
    <t>Informacijski strežnik za tvorjenje, upravljanje in uporabo gradivskih slovarskih zbirk in programski paket SlovarRed</t>
  </si>
  <si>
    <t>Corpora Laboratory Equipment and SlovarRed (software)</t>
  </si>
  <si>
    <t>FloVegSi (software, informatio system)</t>
  </si>
  <si>
    <t>Oprema je postavljena v predavalnici Inštituta za raziskovanje krasa ZRC SAZU in jo uporabljamo za predavanja, seminarje, sestanke in podobno. Omogoča nam javne predstavitve dosežkov našega dela na področju raziskovanja krasa, še posebej pri proučevanju in ocenjevanju vplivov človekovih posegov na to občutljivo pokrajino. Predavanja vabljenih domačih in tujih gostov ter njihovo sodelovanje pri seminarjih ali sestankih pa nam omogočajo vključevanje v različne aktivnosti v domačih in mednarodnih strokovnih krogih.</t>
  </si>
  <si>
    <t>The equipment is installed in the lecture room of the Karst Research Institute ZRC SAZU and is used for lectures, seminars, meetings and similar. It enables the public presentation of our work related to  karst research, and  in particular to study and assessment of human impacts on this sensitive landscape. On the other hand the lectures of invited both Slovene and foreign experts and their engagement at seminars or meetings enable the incorporation into various activities of Slovene and international professional circles.</t>
  </si>
  <si>
    <t>Mednarodna krasoslovna šola »Klasični kras« - International karstological school »Classical Karst«</t>
  </si>
  <si>
    <t>Maja Andrič</t>
  </si>
  <si>
    <t>6382, 16180, 15687, 9652</t>
  </si>
  <si>
    <t>Janja Kogovšek, Franci Gabrovšek, Tanja Pipan, Andrej Mihevc</t>
  </si>
  <si>
    <t>Karstological field and laboratory equipment</t>
  </si>
  <si>
    <t>Oprema je postavljena na terenu in tako stalno v rabi v sklopu raziskovalnih projektov.</t>
  </si>
  <si>
    <t>The equipment is installed in the field and therefore permanently used in the frame of our research projects.</t>
  </si>
  <si>
    <t>Main goal of Ethnomuse is construction of the digital multimedia archive for the purpose scientific research work on varius collections from the Institute of Ethnomusicology. Further, the focus is on multimedia representation and integration of rich Slovenian cultural heritage into wider, European and international context. Ethnomuse contains specific multimedia materials and formats: audio material, video and film documentaries, manuscripts and other text materials, kinetograms, field recordings, musical notation, photo materials... The Ethnomuse system enables both digital production and post-production processes of  recording, documenting, archiving (storage) and long-term digital preservation of collections. Web application has also been developed for browsing and searching the collections (www.ethnomuse.info).</t>
  </si>
  <si>
    <t>P6-0119, IP-0618</t>
  </si>
  <si>
    <t>Franjo Drole</t>
  </si>
  <si>
    <t>2002/2003</t>
  </si>
  <si>
    <t>Audio-visual equipment</t>
  </si>
  <si>
    <t>The equipment is installed in the lecture room of the Karst Research Institute ZRC SAZU and could not be removed. By a preceding booking of a free term we enable a free use of the lecture room and equipment for certain perfomances (Museum Evenings of Notranjski muzej Postojna, expositions of various associations from the Postojna area, our and international meetings, study programmes).</t>
  </si>
  <si>
    <t>P6-0111</t>
  </si>
  <si>
    <t>2006/2007</t>
  </si>
  <si>
    <t>Digital field laboratory</t>
  </si>
  <si>
    <t>Omogoča digitalno avdio, avdiovizualno in slikovno snemanje ter osnovno urejanje in segmentacijo gradiva na terenu, direktno dokumentiranje in shranjevanje gradiva v informacijski sistem ter integracijo z osrednjim informacijskim sistemom Digitalnega arhiva GNI. Gre za pomemben prehod iz analognih v digitalne tehnologije že pri pridobivanju gradiva.</t>
  </si>
  <si>
    <t>Enables digital audio and audio-visual recording and photographing. Further, the system (part of Ethnom use) has been developed to support segmentation of field recording, documenting and storing, and integration with other collections within Ethnomuse archive. The main goal of the system is to support digital manipulation of material throughout the whole process.</t>
  </si>
  <si>
    <t>L6-2113</t>
  </si>
  <si>
    <t>Digitalni arhiv GNI</t>
  </si>
  <si>
    <t>GNI digital archive</t>
  </si>
  <si>
    <t xml:space="preserve">Osnovni namen opreme je izgradnja digitalnega arhiva, ki omogoča sodobno znastvenoraziskovalno in izobraževalno delo z raznovrstnim gradivom zbirk GNI ter multimedijsko prezentacijo in integracijo slovenske kulturne dediščine v evropski in tudi širši prostor. Povezuje specifično in raznoliko gradivo: zvočno, dokumentarne filme in video, rokopise ljudskih pesmi in tekstovno gradivo, kinetograme, terenske zapise, notne zapise, fotografije idr. Oprema omogoča dokumentacijo, hrambo in dolgoročno digitalno zaščito gradiva ter njegovo preprosto vključevanje v formate in sisteme, ki so v digitalni obliki preprosto dostopne javnosti. </t>
  </si>
  <si>
    <t xml:space="preserve">Oprema omogoča kakovostno digitalizacijo zvočnega gradiva in shranjevanje gradiva v arhivskem digitalnem formatu. Takšen zapis omogoča preprosto in kvalitetno kopiranje in s tem lažjo dolgoročno zaščito in varovanje gradiva, katerega kopije lahko hranimo tudi v drugih sistemih in na različnih lokacijah. Oprema omogoča shranjevanje v več digitalnih formatih in s tem zagotavlja optimalno uporabo zvočnega gradiva različnim uporabnikom glede na njihove vsebinske in tehnične zahteve. </t>
  </si>
  <si>
    <t>Enables quality digitization of sound materials and storage in digital archival format. The focus is on standardization: simple and quality copying of materials and thus easier long-term preservation of material; copies can be stored in different systems and locations. The software enables storage of materials in various digital formats and therefore optimal use of sound materials for different groups of users, depending on their thematic or technical requirements.</t>
  </si>
  <si>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</si>
  <si>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</si>
  <si>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</si>
  <si>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</si>
  <si>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</si>
  <si>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</si>
  <si>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</si>
  <si>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</si>
  <si>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</si>
  <si>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</si>
  <si>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Znanstvenoraziskovalni center Slovenske akademije znanosti in umetnosti</t>
  </si>
  <si>
    <t>Krasoslovna terenska in laboratorijska oprema</t>
  </si>
  <si>
    <t>Paket 12</t>
  </si>
  <si>
    <t>Oprema za laboratorij za raziskovanje paleookolja</t>
  </si>
  <si>
    <t>Paket 11</t>
  </si>
  <si>
    <t>Programski paket FloVegSi</t>
  </si>
  <si>
    <t>AV programska oprema</t>
  </si>
  <si>
    <t>Digitalna računalniško podprta avdio delovna postaja</t>
  </si>
  <si>
    <t>Digitalni terenski laboratorij</t>
  </si>
  <si>
    <t>Vrtalna oprema se uporablja za terensko delo (vzorčenje sedimenta). Palinološki laboratorij se uporablja za pripravo vzorcev za analizo peloda, rastlinskih makrofosilov in loss-on-ignition analizo.</t>
  </si>
  <si>
    <t>Livingstone coring eqipment (modification after Stitz) attached to an electric hammer Makita. Coldstore. Palynological laboratory (with centrifuge Hettich Rotanta 460, water bath Memmert WB10, fume cupboard, ultrasonic bath Iskra Pio Sonis, muffle furnace Aurodent G9-5206, el. mixer Vibromix 114).</t>
  </si>
  <si>
    <t>P6-0064</t>
  </si>
  <si>
    <t>Coring equipment is used for fieldwork  - palynological coring  (sediment sampling). Samples for pollen, plant macrofossil and and loss-on-ignition analysis are prepared in palynological laboratory.</t>
  </si>
  <si>
    <t>Marjetka Golež Kaučič, Drago Kunej</t>
  </si>
  <si>
    <t>8191, 14493</t>
  </si>
  <si>
    <t>Digital computer supported audio work station</t>
  </si>
  <si>
    <t>8423,8424,8425,8497,8505,8573,8590</t>
  </si>
  <si>
    <t>7777,7780,7787</t>
  </si>
  <si>
    <t>7358,7359,7360,7361,7362,7363,7364,7365,7366,7367,7368,7382</t>
  </si>
  <si>
    <t>7391,7669,7670,7671,7672,7673,7674,7675,7677,7678,7679,7680,7681,7682,7684</t>
  </si>
  <si>
    <t>9367,9369,9371,9372,9373,9374,9375,9376,9377,9410,9500,9506,9507,9508,9509,9510,9511,9512,9513,9514,9515,9516,9517</t>
  </si>
  <si>
    <t>8803,8805,8806,8807,8808,8809,8810</t>
  </si>
  <si>
    <t>7410,7415,7416,7417,7418,7419,7423,7428,7429,7431,7432,7435,7436,7440,7441,7443,7444,7445,7450,7451,7454,7457,7461,7462,7465,7467,7468,7472,7476,7477,7479,7480,7482</t>
  </si>
  <si>
    <t>7823 7824 7825 7826 7828</t>
  </si>
  <si>
    <t xml:space="preserve">P1-0008 
</t>
  </si>
  <si>
    <t xml:space="preserve">
IP-0618 
</t>
  </si>
  <si>
    <t xml:space="preserve">P6-0064 
</t>
  </si>
  <si>
    <t>13607, 15155</t>
  </si>
  <si>
    <t>Cena za uporabo raziskovalne opreme /uro           ( v EUR)</t>
  </si>
  <si>
    <t>Oprema je postavljena v predavalnici Inštituta za raziskovanje krasa ZRC SAZU in je ni možno premeščati. Za določene prireditve (Muzejski večeri Notranjskega muzeja iz Postojne, razstave različnih društev z območja Postojne, domači in mednarodnih sestanki, študijski programi) pa ob predhodni rezervaciji prostega termina omogočamo  uporabo predavalnice in opreme.</t>
  </si>
  <si>
    <t>Oprema se nahaja na Inštitutu za arheologijo ZRC SAZU in raziskovalci imajo stalen dostop do raziskovalne opreme.</t>
  </si>
  <si>
    <t>The research equipment is located at the Institute of archaeology SRC SASA and researchers have premanent access to research equipment</t>
  </si>
  <si>
    <t xml:space="preserve">Oprema je predvsem namenjena raziskovalnemu delu in izvajanju projektov na GNI in drugih inštitutih ZRC SAZU. </t>
  </si>
  <si>
    <t xml:space="preserve">The access is supported for scinetists and researchers on the Institute of Ethnomusicology, and other institutes of SRC SASA. </t>
  </si>
  <si>
    <t>The access is supported for scinetists and researchers on the Institute of Ethnomusicology, and other institutes of SRC SASA. .</t>
  </si>
  <si>
    <t xml:space="preserve">Oprema je postavljena v laboratoriju ZRC SAZU na Novem trgu 2. Laboratorij izdeluje preparate za raziskovalce ZRC SAZU in za zunanje naročnike. </t>
  </si>
  <si>
    <t xml:space="preserve">The equipment is placed in the laboratory at the SRC SASA on Novi trg 2. Ljubljana. Laboratory makes thin sections of various natural and artificial materials for researchers at the SRC SASA and for the external clients. </t>
  </si>
  <si>
    <t>P6-0119</t>
  </si>
  <si>
    <t>IP-0618</t>
  </si>
  <si>
    <t>P5-0217</t>
  </si>
  <si>
    <t>L6-2178</t>
  </si>
  <si>
    <t>V5-1033</t>
  </si>
  <si>
    <t xml:space="preserve">http://is.zrc-sazu.si/oprema </t>
  </si>
  <si>
    <t>Tadej Slabe</t>
  </si>
  <si>
    <t>Marko Snoj</t>
  </si>
  <si>
    <t>Janez Kranjc</t>
  </si>
  <si>
    <t>Andraž Čarni</t>
  </si>
  <si>
    <t>Marjetka Golež Kaučič</t>
  </si>
  <si>
    <t>Drago Kunej</t>
  </si>
  <si>
    <t>Špela Goričan</t>
  </si>
  <si>
    <t>Jerneja Fridl</t>
  </si>
  <si>
    <t>Logitech - thin-section preparation system</t>
  </si>
  <si>
    <t>Sistem za izdelavo mikroskopskih preparatov Logitech je namenjen za kon_no izdelavo zbruskov iz arheolo_kih, geolo_kih, biolo_kih (rastlinskih in skeletnih), pedolo_kih in drugih nekovinskih in kovinskih materialov za prou_evanje pod opti_nim mikroskopom (v presevni in odsevni svetlobi, s katodno luminiscenco, UV luminiscenco itd.) ter z drugimi mikroskopskimi tehnikami (z vrsti_nim elektronskim mikroskopom, mikrosondo itd.). Jedro sistema je naprava za precizno bru_enje in poliranje vzorcev (Logitech PM5 single-workstation precision lapping and polishing machine), dodatni deli pa so prilagojeni za monta_o (lepljenje) vzorcev, predpripravo preparatov (grobo rezanje vzorcev, prilepljenih na steklo), obdelavo razli_nih materialov in za razli_ne velikosti vzorcev.</t>
  </si>
  <si>
    <t>The system for making slides Logitech is designed for final production of thin sections from archaeological, geological, biological (floral and skeletal), soil and other non-metallic and metallic materials for the study under an optical microscope (transmitted and reflective light, the cathodoluminescence, UV luminescence, etc. .) and other microscopic techniques (with SEM, microprobe etc..). The core system is a device for precision grinding and polishing of samples (Logitech PM5 precision single-workstation Lapping and polishing machine); other parts are adapted for assembly (gluing) of the samples, pre-preparation (rough cut samples, pasted on the glass), the processing of various materials and for different sample sizes.</t>
  </si>
  <si>
    <t>Ime odgovornega računovodje: Majda Bogdanovič</t>
  </si>
  <si>
    <t>Ime zakonitega zastopnika/pooblaščene osebe raziskovalne organizacije: prof. dr. OTO LUTHAR</t>
  </si>
  <si>
    <t xml:space="preserve">                                                                  </t>
  </si>
  <si>
    <t>Anton Velušček, Adrijan Košir</t>
  </si>
  <si>
    <t>Branko Vreš</t>
  </si>
  <si>
    <t>Monitoring metulji BF</t>
  </si>
  <si>
    <t>Tatjana Čelik</t>
  </si>
  <si>
    <t>Trg - Zavod za varstvo narave (Wetman)</t>
  </si>
  <si>
    <t>MESEČNO POROČILO - NOVEMBER 2011</t>
  </si>
  <si>
    <t>Ladislav Ciglenečki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</si>
</sst>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s>
  <fonts count="30">
    <font>
      <sz val="10"/>
      <name val="Arial"/>
      <family val="0"/>
    </font>
    <font>
      <b/>
      <sz val="10"/>
      <name val="Arial"/>
      <family val="2"/>
    </font>
    <font>
      <sz val="8"/>
      <name val="Arial"/>
      <family val="2"/>
    </font>
    <font>
      <b/>
      <sz val="14"/>
      <name val="Arial"/>
      <family val="2"/>
    </font>
    <font>
      <sz val="14"/>
      <name val="Arial"/>
      <family val="2"/>
    </font>
    <font>
      <b/>
      <sz val="11"/>
      <name val="Arial"/>
      <family val="2"/>
    </font>
    <font>
      <b/>
      <sz val="12"/>
      <name val="Arial"/>
      <family val="2"/>
    </font>
    <font>
      <u val="single"/>
      <sz val="10"/>
      <color indexed="12"/>
      <name val="Arial"/>
      <family val="2"/>
    </font>
    <font>
      <u val="single"/>
      <sz val="10"/>
      <color indexed="36"/>
      <name val="Arial"/>
      <family val="2"/>
    </font>
    <font>
      <sz val="16"/>
      <name val="Arial"/>
      <family val="2"/>
    </font>
    <font>
      <sz val="9"/>
      <name val="Arial"/>
      <family val="2"/>
    </font>
    <font>
      <b/>
      <sz val="18"/>
      <color indexed="56"/>
      <name val="Cambria"/>
      <family val="2"/>
    </font>
    <font>
      <b/>
      <sz val="15"/>
      <color indexed="56"/>
      <name val="Calibri"/>
      <family val="2"/>
    </font>
    <font>
      <b/>
      <sz val="11"/>
      <color indexed="56"/>
      <name val="Calibri"/>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3"/>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9">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thin"/>
      <top style="thin"/>
      <bottom style="medium"/>
    </border>
    <border>
      <left style="thin"/>
      <right style="thin"/>
      <top style="medium"/>
      <bottom style="medium"/>
    </border>
    <border>
      <left>
        <color indexed="63"/>
      </left>
      <right style="thin"/>
      <top style="medium"/>
      <bottom style="thin"/>
    </border>
    <border>
      <left style="medium"/>
      <right style="thin"/>
      <top style="medium"/>
      <bottom style="thin"/>
    </border>
    <border>
      <left style="medium"/>
      <right>
        <color indexed="63"/>
      </right>
      <top>
        <color indexed="63"/>
      </top>
      <bottom style="mediu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8"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9"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114">
    <xf numFmtId="0" fontId="0" fillId="0" borderId="0" xfId="0" applyAlignment="1">
      <alignment/>
    </xf>
    <xf numFmtId="0" fontId="0" fillId="0" borderId="0" xfId="0" applyFont="1" applyAlignment="1">
      <alignment/>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horizontal="right"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0" fillId="0" borderId="10" xfId="0"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11" xfId="0" applyFont="1" applyFill="1" applyBorder="1" applyAlignment="1">
      <alignment horizontal="center" wrapText="1"/>
    </xf>
    <xf numFmtId="0" fontId="0" fillId="0" borderId="10" xfId="0" applyFont="1" applyFill="1" applyBorder="1" applyAlignment="1">
      <alignment vertical="center" wrapText="1"/>
    </xf>
    <xf numFmtId="0" fontId="0" fillId="0" borderId="0" xfId="0" applyFont="1" applyFill="1" applyAlignment="1">
      <alignment vertical="center" wrapText="1"/>
    </xf>
    <xf numFmtId="0" fontId="0" fillId="0" borderId="10" xfId="0" applyFont="1" applyBorder="1" applyAlignment="1">
      <alignment wrapText="1"/>
    </xf>
    <xf numFmtId="0" fontId="0" fillId="0" borderId="12" xfId="0" applyNumberFormat="1" applyFont="1" applyFill="1" applyBorder="1" applyAlignment="1">
      <alignment horizontal="right" vertical="center" wrapText="1"/>
    </xf>
    <xf numFmtId="0" fontId="0" fillId="0" borderId="12" xfId="0" applyNumberFormat="1" applyFont="1" applyFill="1" applyBorder="1" applyAlignment="1">
      <alignment horizontal="left" vertical="center" wrapText="1"/>
    </xf>
    <xf numFmtId="0" fontId="0" fillId="0" borderId="10" xfId="0" applyNumberFormat="1" applyFont="1" applyFill="1" applyBorder="1" applyAlignment="1">
      <alignment horizontal="right" vertical="center" wrapText="1"/>
    </xf>
    <xf numFmtId="0" fontId="0" fillId="0" borderId="10" xfId="0" applyNumberFormat="1" applyFont="1" applyFill="1" applyBorder="1" applyAlignment="1">
      <alignment horizontal="left" vertical="center" wrapText="1"/>
    </xf>
    <xf numFmtId="4" fontId="0" fillId="0" borderId="10" xfId="0" applyNumberFormat="1" applyFont="1" applyFill="1" applyBorder="1" applyAlignment="1">
      <alignment vertical="center" wrapText="1"/>
    </xf>
    <xf numFmtId="0" fontId="0" fillId="0" borderId="10" xfId="0" applyFont="1" applyFill="1" applyBorder="1" applyAlignment="1">
      <alignment wrapText="1"/>
    </xf>
    <xf numFmtId="0" fontId="0" fillId="0" borderId="0" xfId="0" applyFont="1" applyBorder="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1" fillId="0" borderId="11"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6" fillId="16" borderId="14" xfId="0" applyFont="1" applyFill="1" applyBorder="1" applyAlignment="1">
      <alignment/>
    </xf>
    <xf numFmtId="0" fontId="5" fillId="16" borderId="14" xfId="0" applyFont="1" applyFill="1" applyBorder="1" applyAlignment="1">
      <alignment/>
    </xf>
    <xf numFmtId="0" fontId="5" fillId="16" borderId="15" xfId="0" applyFont="1" applyFill="1" applyBorder="1" applyAlignment="1">
      <alignment/>
    </xf>
    <xf numFmtId="0" fontId="0" fillId="0" borderId="0" xfId="0" applyFont="1" applyFill="1" applyBorder="1" applyAlignment="1">
      <alignment horizontal="left" wrapText="1"/>
    </xf>
    <xf numFmtId="0" fontId="1" fillId="0" borderId="0" xfId="0" applyFont="1" applyAlignment="1">
      <alignment/>
    </xf>
    <xf numFmtId="0" fontId="0" fillId="16" borderId="10" xfId="0" applyFont="1" applyFill="1" applyBorder="1" applyAlignment="1">
      <alignment vertical="center" wrapText="1"/>
    </xf>
    <xf numFmtId="0" fontId="0" fillId="0" borderId="12" xfId="0" applyFont="1" applyBorder="1" applyAlignment="1">
      <alignment vertical="center" wrapText="1"/>
    </xf>
    <xf numFmtId="0" fontId="0" fillId="16" borderId="12" xfId="0" applyFont="1" applyFill="1" applyBorder="1" applyAlignment="1">
      <alignment vertical="center" wrapText="1"/>
    </xf>
    <xf numFmtId="0" fontId="0" fillId="0" borderId="12" xfId="0" applyFont="1" applyFill="1" applyBorder="1" applyAlignment="1">
      <alignment vertical="center" wrapText="1"/>
    </xf>
    <xf numFmtId="0" fontId="0" fillId="0" borderId="0" xfId="0" applyFont="1" applyAlignment="1">
      <alignment vertical="top" wrapText="1"/>
    </xf>
    <xf numFmtId="0" fontId="0" fillId="0" borderId="0" xfId="0" applyFont="1" applyFill="1" applyAlignment="1">
      <alignment/>
    </xf>
    <xf numFmtId="0" fontId="5" fillId="0" borderId="16" xfId="0" applyFont="1" applyFill="1" applyBorder="1" applyAlignment="1">
      <alignment horizontal="center" wrapText="1"/>
    </xf>
    <xf numFmtId="0" fontId="0" fillId="0" borderId="17" xfId="0" applyFont="1" applyFill="1" applyBorder="1" applyAlignment="1">
      <alignment vertical="top" wrapText="1"/>
    </xf>
    <xf numFmtId="0" fontId="5" fillId="0" borderId="18" xfId="0" applyFont="1" applyFill="1" applyBorder="1" applyAlignment="1">
      <alignment horizontal="center" wrapText="1"/>
    </xf>
    <xf numFmtId="0" fontId="5" fillId="0" borderId="11" xfId="0" applyFont="1" applyFill="1" applyBorder="1" applyAlignment="1">
      <alignment wrapText="1"/>
    </xf>
    <xf numFmtId="0" fontId="10" fillId="0" borderId="10" xfId="0" applyFont="1" applyFill="1" applyBorder="1" applyAlignment="1">
      <alignment wrapText="1"/>
    </xf>
    <xf numFmtId="4" fontId="0" fillId="0" borderId="12" xfId="0" applyNumberFormat="1" applyFont="1" applyFill="1" applyBorder="1" applyAlignment="1">
      <alignment vertical="center" wrapText="1"/>
    </xf>
    <xf numFmtId="0" fontId="0" fillId="0" borderId="0" xfId="0" applyFont="1" applyFill="1" applyAlignment="1">
      <alignment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right" vertical="center" wrapText="1"/>
    </xf>
    <xf numFmtId="0" fontId="5" fillId="0" borderId="19" xfId="0" applyFont="1" applyFill="1" applyBorder="1" applyAlignment="1">
      <alignment horizontal="center" wrapText="1"/>
    </xf>
    <xf numFmtId="0" fontId="0" fillId="16" borderId="10" xfId="0" applyFont="1" applyFill="1" applyBorder="1" applyAlignment="1">
      <alignment vertical="center"/>
    </xf>
    <xf numFmtId="0" fontId="6" fillId="0" borderId="14" xfId="0" applyFont="1" applyFill="1" applyBorder="1" applyAlignment="1">
      <alignment/>
    </xf>
    <xf numFmtId="0" fontId="0" fillId="0" borderId="0" xfId="0" applyFont="1" applyFill="1" applyAlignment="1">
      <alignment/>
    </xf>
    <xf numFmtId="0" fontId="0" fillId="0" borderId="20"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0" fillId="0" borderId="21" xfId="0" applyFont="1" applyFill="1" applyBorder="1" applyAlignment="1">
      <alignment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3" fontId="0" fillId="0" borderId="10" xfId="0" applyNumberFormat="1" applyFont="1" applyFill="1" applyBorder="1" applyAlignment="1">
      <alignment/>
    </xf>
    <xf numFmtId="0" fontId="14" fillId="0" borderId="10" xfId="39" applyFont="1" applyFill="1" applyBorder="1" applyAlignment="1" applyProtection="1">
      <alignment vertical="center" wrapText="1"/>
      <protection/>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0" xfId="0" applyFont="1" applyFill="1" applyBorder="1" applyAlignment="1">
      <alignment wrapText="1"/>
    </xf>
    <xf numFmtId="0" fontId="0" fillId="0" borderId="0" xfId="0" applyFont="1" applyAlignment="1">
      <alignment/>
    </xf>
    <xf numFmtId="0" fontId="0" fillId="0" borderId="11" xfId="0" applyFont="1" applyBorder="1" applyAlignment="1">
      <alignment vertical="center" wrapText="1"/>
    </xf>
    <xf numFmtId="4" fontId="0" fillId="0" borderId="17" xfId="0" applyNumberFormat="1" applyFont="1" applyFill="1" applyBorder="1" applyAlignment="1">
      <alignment vertical="center" wrapText="1"/>
    </xf>
    <xf numFmtId="0" fontId="0" fillId="0" borderId="17" xfId="0" applyFont="1" applyFill="1" applyBorder="1" applyAlignment="1">
      <alignment vertical="center" wrapText="1"/>
    </xf>
    <xf numFmtId="0" fontId="0" fillId="0" borderId="17" xfId="0" applyFont="1" applyBorder="1" applyAlignment="1">
      <alignment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right" vertical="center" wrapText="1"/>
    </xf>
    <xf numFmtId="0" fontId="0" fillId="0" borderId="17" xfId="0" applyNumberFormat="1" applyFont="1" applyFill="1" applyBorder="1" applyAlignment="1">
      <alignment horizontal="left" vertical="center" wrapText="1"/>
    </xf>
    <xf numFmtId="0" fontId="0" fillId="0" borderId="17" xfId="0" applyFont="1" applyFill="1" applyBorder="1" applyAlignment="1">
      <alignment horizontal="left" vertical="center" wrapText="1"/>
    </xf>
    <xf numFmtId="3" fontId="0" fillId="0" borderId="17" xfId="0" applyNumberFormat="1" applyFont="1" applyFill="1" applyBorder="1" applyAlignment="1">
      <alignment horizontal="right" vertical="center" wrapText="1"/>
    </xf>
    <xf numFmtId="2" fontId="0" fillId="0" borderId="17" xfId="0" applyNumberFormat="1" applyFont="1" applyFill="1" applyBorder="1" applyAlignment="1">
      <alignment horizontal="center" vertical="center" wrapText="1"/>
    </xf>
    <xf numFmtId="0" fontId="10" fillId="0" borderId="17" xfId="0" applyFont="1" applyFill="1" applyBorder="1" applyAlignment="1">
      <alignment wrapText="1"/>
    </xf>
    <xf numFmtId="0" fontId="0" fillId="16" borderId="17" xfId="0" applyFont="1" applyFill="1" applyBorder="1" applyAlignment="1">
      <alignment vertical="center" wrapText="1"/>
    </xf>
    <xf numFmtId="3" fontId="0" fillId="0" borderId="17" xfId="0" applyNumberFormat="1" applyFont="1" applyFill="1" applyBorder="1" applyAlignment="1">
      <alignment/>
    </xf>
    <xf numFmtId="0" fontId="14" fillId="0" borderId="17" xfId="39" applyFont="1" applyFill="1" applyBorder="1" applyAlignment="1" applyProtection="1">
      <alignment vertical="center" wrapText="1"/>
      <protection/>
    </xf>
    <xf numFmtId="0" fontId="0" fillId="0" borderId="17" xfId="0" applyFont="1" applyFill="1" applyBorder="1" applyAlignment="1">
      <alignment wrapText="1"/>
    </xf>
    <xf numFmtId="0" fontId="29" fillId="16" borderId="10" xfId="0" applyFont="1" applyFill="1" applyBorder="1" applyAlignment="1">
      <alignment vertical="center" wrapText="1"/>
    </xf>
    <xf numFmtId="0" fontId="29" fillId="0" borderId="10" xfId="0" applyFont="1" applyBorder="1" applyAlignment="1">
      <alignment vertical="center" wrapText="1"/>
    </xf>
    <xf numFmtId="0" fontId="29" fillId="0" borderId="17" xfId="0" applyFont="1" applyFill="1" applyBorder="1" applyAlignment="1">
      <alignment vertical="top" wrapText="1"/>
    </xf>
    <xf numFmtId="0" fontId="29" fillId="0" borderId="17" xfId="0" applyFont="1" applyFill="1" applyBorder="1" applyAlignment="1">
      <alignment vertical="center" wrapText="1"/>
    </xf>
    <xf numFmtId="0" fontId="0" fillId="16" borderId="10" xfId="0" applyFont="1" applyFill="1" applyBorder="1" applyAlignment="1">
      <alignment wrapText="1"/>
    </xf>
    <xf numFmtId="0" fontId="0" fillId="16" borderId="12" xfId="0" applyFont="1" applyFill="1" applyBorder="1" applyAlignment="1">
      <alignment vertical="center" wrapText="1"/>
    </xf>
    <xf numFmtId="0" fontId="0" fillId="16" borderId="10" xfId="0" applyFont="1" applyFill="1" applyBorder="1" applyAlignment="1">
      <alignment vertical="center" wrapText="1"/>
    </xf>
    <xf numFmtId="1" fontId="0" fillId="16" borderId="10" xfId="0" applyNumberFormat="1" applyFont="1" applyFill="1" applyBorder="1" applyAlignment="1">
      <alignment vertical="center" wrapText="1"/>
    </xf>
    <xf numFmtId="0" fontId="0" fillId="0" borderId="22" xfId="0" applyFont="1" applyBorder="1" applyAlignment="1">
      <alignment vertical="center" wrapText="1"/>
    </xf>
    <xf numFmtId="0" fontId="0" fillId="0" borderId="23" xfId="0" applyFont="1" applyFill="1" applyBorder="1" applyAlignment="1">
      <alignment wrapText="1"/>
    </xf>
    <xf numFmtId="0" fontId="10" fillId="0" borderId="22" xfId="0" applyFont="1" applyFill="1" applyBorder="1" applyAlignment="1">
      <alignment wrapText="1"/>
    </xf>
    <xf numFmtId="0" fontId="0" fillId="0" borderId="24" xfId="0" applyFont="1" applyFill="1" applyBorder="1" applyAlignment="1">
      <alignment wrapText="1"/>
    </xf>
    <xf numFmtId="4" fontId="0" fillId="0" borderId="22" xfId="0" applyNumberFormat="1" applyFont="1" applyFill="1" applyBorder="1" applyAlignment="1">
      <alignment vertical="center" wrapText="1"/>
    </xf>
    <xf numFmtId="0" fontId="0" fillId="16" borderId="22" xfId="0" applyFont="1" applyFill="1" applyBorder="1" applyAlignment="1">
      <alignment vertical="center" wrapText="1"/>
    </xf>
    <xf numFmtId="3" fontId="0" fillId="0" borderId="22" xfId="0" applyNumberFormat="1" applyFont="1" applyFill="1" applyBorder="1" applyAlignment="1">
      <alignment/>
    </xf>
    <xf numFmtId="0" fontId="14" fillId="0" borderId="22" xfId="39" applyFont="1" applyFill="1" applyBorder="1" applyAlignment="1" applyProtection="1">
      <alignment vertical="center" wrapText="1"/>
      <protection/>
    </xf>
    <xf numFmtId="0" fontId="0" fillId="0" borderId="25" xfId="0" applyFont="1" applyFill="1" applyBorder="1" applyAlignment="1">
      <alignment wrapText="1"/>
    </xf>
    <xf numFmtId="0" fontId="1" fillId="0" borderId="25" xfId="0" applyFont="1" applyFill="1" applyBorder="1" applyAlignment="1">
      <alignment horizontal="center" wrapText="1"/>
    </xf>
    <xf numFmtId="0" fontId="0" fillId="0" borderId="25" xfId="0" applyFont="1" applyFill="1" applyBorder="1" applyAlignment="1">
      <alignment/>
    </xf>
    <xf numFmtId="0" fontId="9" fillId="0" borderId="26" xfId="0" applyFont="1" applyFill="1" applyBorder="1" applyAlignment="1">
      <alignment horizontal="center"/>
    </xf>
    <xf numFmtId="0" fontId="1" fillId="16" borderId="18" xfId="0" applyFont="1" applyFill="1" applyBorder="1" applyAlignment="1">
      <alignment horizontal="center" wrapText="1"/>
    </xf>
    <xf numFmtId="0" fontId="29" fillId="16" borderId="22" xfId="0" applyFont="1" applyFill="1" applyBorder="1" applyAlignment="1">
      <alignment vertical="center" wrapText="1"/>
    </xf>
    <xf numFmtId="0" fontId="1" fillId="0" borderId="18" xfId="0" applyFont="1" applyFill="1" applyBorder="1" applyAlignment="1">
      <alignment wrapText="1"/>
    </xf>
    <xf numFmtId="0" fontId="1" fillId="0" borderId="18" xfId="0" applyFont="1" applyFill="1" applyBorder="1" applyAlignment="1">
      <alignment horizontal="center" wrapText="1"/>
    </xf>
    <xf numFmtId="0" fontId="1" fillId="16" borderId="27" xfId="0" applyFont="1" applyFill="1" applyBorder="1" applyAlignment="1">
      <alignment horizontal="center" wrapText="1"/>
    </xf>
    <xf numFmtId="1" fontId="0" fillId="16" borderId="22" xfId="0" applyNumberFormat="1" applyFont="1" applyFill="1" applyBorder="1" applyAlignment="1">
      <alignment vertical="center" wrapText="1"/>
    </xf>
    <xf numFmtId="1" fontId="0" fillId="16" borderId="17" xfId="0" applyNumberFormat="1" applyFont="1" applyFill="1" applyBorder="1" applyAlignment="1">
      <alignment vertical="center" wrapText="1"/>
    </xf>
    <xf numFmtId="0" fontId="0" fillId="0" borderId="0" xfId="0" applyFont="1" applyAlignment="1">
      <alignment/>
    </xf>
    <xf numFmtId="0" fontId="3" fillId="0" borderId="0" xfId="0" applyFont="1" applyFill="1" applyAlignment="1">
      <alignment/>
    </xf>
    <xf numFmtId="0" fontId="5" fillId="0" borderId="28" xfId="0" applyFont="1" applyFill="1" applyBorder="1" applyAlignment="1">
      <alignment horizontal="center" wrapText="1"/>
    </xf>
    <xf numFmtId="0" fontId="5" fillId="0" borderId="18" xfId="0" applyFont="1" applyFill="1" applyBorder="1" applyAlignment="1">
      <alignment horizontal="center" wrapText="1"/>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s.zrc-sazu.si/oprema" TargetMode="External" /><Relationship Id="rId2" Type="http://schemas.openxmlformats.org/officeDocument/2006/relationships/hyperlink" Target="http://is.zrc-sazu.si/oprema"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PageLayoutView="0" workbookViewId="0" topLeftCell="A1">
      <selection activeCell="F17" sqref="F17"/>
    </sheetView>
  </sheetViews>
  <sheetFormatPr defaultColWidth="9.140625" defaultRowHeight="52.5" customHeight="1"/>
  <cols>
    <col min="1" max="1" width="31.140625" style="1" customWidth="1"/>
    <col min="2" max="2" width="8.8515625" style="1" customWidth="1"/>
    <col min="3" max="3" width="8.7109375" style="1" customWidth="1"/>
    <col min="4" max="4" width="21.7109375" style="1" customWidth="1"/>
    <col min="5" max="5" width="28.28125" style="1" customWidth="1"/>
    <col min="6" max="6" width="8.140625" style="1" customWidth="1"/>
    <col min="7" max="7" width="41.140625" style="1" bestFit="1" customWidth="1"/>
    <col min="8" max="8" width="11.00390625" style="1" hidden="1" customWidth="1"/>
    <col min="9" max="9" width="23.421875" style="1" hidden="1" customWidth="1"/>
    <col min="10" max="10" width="12.140625" style="1" hidden="1" customWidth="1"/>
    <col min="11" max="11" width="11.7109375" style="1" hidden="1" customWidth="1"/>
    <col min="12" max="13" width="16.8515625" style="1" hidden="1" customWidth="1"/>
    <col min="14" max="15" width="14.28125" style="1" hidden="1" customWidth="1"/>
    <col min="16" max="16" width="12.28125" style="36" hidden="1" customWidth="1"/>
    <col min="17" max="17" width="14.421875" style="36" hidden="1" customWidth="1"/>
    <col min="18" max="18" width="11.7109375" style="36" hidden="1" customWidth="1"/>
    <col min="19" max="19" width="12.00390625" style="36" hidden="1" customWidth="1"/>
    <col min="20" max="20" width="8.00390625" style="36" hidden="1" customWidth="1"/>
    <col min="21" max="21" width="12.140625" style="36" hidden="1" customWidth="1"/>
    <col min="22" max="22" width="13.28125" style="36" bestFit="1" customWidth="1"/>
    <col min="23" max="23" width="11.00390625" style="36" hidden="1" customWidth="1"/>
    <col min="24" max="24" width="26.421875" style="36" hidden="1" customWidth="1"/>
    <col min="25" max="25" width="15.421875" style="36" customWidth="1"/>
    <col min="26" max="26" width="12.7109375" style="1" bestFit="1" customWidth="1"/>
    <col min="27" max="27" width="10.8515625" style="36" customWidth="1"/>
    <col min="28" max="28" width="11.140625" style="36" bestFit="1" customWidth="1"/>
    <col min="29" max="29" width="15.140625" style="1" bestFit="1" customWidth="1"/>
    <col min="30" max="30" width="10.8515625" style="1" customWidth="1"/>
    <col min="31" max="31" width="11.140625" style="1" bestFit="1" customWidth="1"/>
    <col min="32" max="32" width="13.421875" style="1" bestFit="1" customWidth="1"/>
    <col min="33" max="33" width="10.8515625" style="1" customWidth="1"/>
    <col min="34" max="34" width="11.140625" style="1" bestFit="1" customWidth="1"/>
    <col min="35" max="35" width="12.7109375" style="1" bestFit="1" customWidth="1"/>
    <col min="36" max="36" width="10.8515625" style="1" customWidth="1"/>
    <col min="37" max="37" width="11.140625" style="1" bestFit="1" customWidth="1"/>
    <col min="38" max="38" width="7.421875" style="1" bestFit="1" customWidth="1"/>
    <col min="39" max="39" width="10.8515625" style="1" customWidth="1"/>
    <col min="40" max="40" width="11.140625" style="1" bestFit="1" customWidth="1"/>
    <col min="41" max="16384" width="9.140625" style="1" customWidth="1"/>
  </cols>
  <sheetData>
    <row r="1" spans="1:15" ht="52.5" customHeight="1">
      <c r="A1" s="110" t="s">
        <v>24</v>
      </c>
      <c r="B1" s="109"/>
      <c r="C1" s="109"/>
      <c r="D1" s="109"/>
      <c r="E1" s="109"/>
      <c r="F1" s="109"/>
      <c r="G1" s="109"/>
      <c r="H1" s="51"/>
      <c r="I1" s="51"/>
      <c r="J1" s="51"/>
      <c r="K1" s="20"/>
      <c r="L1" s="51"/>
      <c r="M1" s="51"/>
      <c r="N1" s="51"/>
      <c r="O1" s="51"/>
    </row>
    <row r="2" spans="1:15" ht="52.5" customHeight="1" thickBot="1">
      <c r="A2" s="21"/>
      <c r="B2" s="21"/>
      <c r="C2" s="21"/>
      <c r="D2" s="21"/>
      <c r="E2" s="21"/>
      <c r="F2" s="22"/>
      <c r="G2" s="51"/>
      <c r="H2" s="51"/>
      <c r="I2" s="51"/>
      <c r="J2" s="51"/>
      <c r="K2" s="20"/>
      <c r="L2" s="51"/>
      <c r="M2" s="51"/>
      <c r="N2" s="51"/>
      <c r="O2" s="51"/>
    </row>
    <row r="3" spans="1:40" ht="52.5" customHeight="1" thickBot="1">
      <c r="A3" s="52" t="s">
        <v>25</v>
      </c>
      <c r="B3" s="9" t="s">
        <v>70</v>
      </c>
      <c r="C3" s="9" t="s">
        <v>71</v>
      </c>
      <c r="D3" s="53" t="s">
        <v>26</v>
      </c>
      <c r="E3" s="53" t="s">
        <v>72</v>
      </c>
      <c r="F3" s="53" t="s">
        <v>73</v>
      </c>
      <c r="G3" s="53" t="s">
        <v>74</v>
      </c>
      <c r="H3" s="53" t="s">
        <v>78</v>
      </c>
      <c r="I3" s="53" t="s">
        <v>75</v>
      </c>
      <c r="J3" s="54" t="s">
        <v>76</v>
      </c>
      <c r="K3" s="23" t="s">
        <v>27</v>
      </c>
      <c r="L3" s="53" t="s">
        <v>28</v>
      </c>
      <c r="M3" s="53" t="s">
        <v>29</v>
      </c>
      <c r="N3" s="53" t="s">
        <v>77</v>
      </c>
      <c r="O3" s="53" t="s">
        <v>30</v>
      </c>
      <c r="P3" s="40" t="s">
        <v>31</v>
      </c>
      <c r="Q3" s="48" t="s">
        <v>108</v>
      </c>
      <c r="R3" s="111" t="s">
        <v>32</v>
      </c>
      <c r="S3" s="112"/>
      <c r="T3" s="112"/>
      <c r="U3" s="112"/>
      <c r="V3" s="26" t="s">
        <v>33</v>
      </c>
      <c r="W3" s="39" t="s">
        <v>0</v>
      </c>
      <c r="X3" s="37" t="s">
        <v>1</v>
      </c>
      <c r="Y3" s="50" t="s">
        <v>142</v>
      </c>
      <c r="Z3" s="26"/>
      <c r="AA3" s="26"/>
      <c r="AB3" s="26"/>
      <c r="AC3" s="27"/>
      <c r="AD3" s="27"/>
      <c r="AE3" s="27"/>
      <c r="AF3" s="27"/>
      <c r="AG3" s="27"/>
      <c r="AH3" s="27"/>
      <c r="AI3" s="27"/>
      <c r="AJ3" s="27"/>
      <c r="AK3" s="27"/>
      <c r="AL3" s="27"/>
      <c r="AM3" s="27"/>
      <c r="AN3" s="28"/>
    </row>
    <row r="4" spans="1:40" ht="52.5" customHeight="1" thickBot="1">
      <c r="A4" s="55"/>
      <c r="B4" s="24"/>
      <c r="C4" s="24"/>
      <c r="D4" s="56"/>
      <c r="E4" s="56"/>
      <c r="F4" s="91"/>
      <c r="G4" s="56"/>
      <c r="H4" s="56"/>
      <c r="I4" s="56"/>
      <c r="J4" s="57"/>
      <c r="K4" s="25"/>
      <c r="L4" s="56"/>
      <c r="M4" s="56"/>
      <c r="N4" s="56"/>
      <c r="O4" s="56"/>
      <c r="P4" s="93"/>
      <c r="Q4" s="98"/>
      <c r="R4" s="99" t="s">
        <v>2</v>
      </c>
      <c r="S4" s="99" t="s">
        <v>3</v>
      </c>
      <c r="T4" s="99" t="s">
        <v>4</v>
      </c>
      <c r="U4" s="99" t="s">
        <v>5</v>
      </c>
      <c r="V4" s="26"/>
      <c r="W4" s="100"/>
      <c r="X4" s="101"/>
      <c r="Y4" s="50" t="s">
        <v>6</v>
      </c>
      <c r="Z4" s="102" t="s">
        <v>7</v>
      </c>
      <c r="AA4" s="26" t="s">
        <v>8</v>
      </c>
      <c r="AB4" s="26" t="s">
        <v>9</v>
      </c>
      <c r="AC4" s="104" t="s">
        <v>10</v>
      </c>
      <c r="AD4" s="105" t="s">
        <v>8</v>
      </c>
      <c r="AE4" s="105" t="s">
        <v>9</v>
      </c>
      <c r="AF4" s="102" t="s">
        <v>11</v>
      </c>
      <c r="AG4" s="102" t="s">
        <v>8</v>
      </c>
      <c r="AH4" s="102" t="s">
        <v>9</v>
      </c>
      <c r="AI4" s="105" t="s">
        <v>12</v>
      </c>
      <c r="AJ4" s="105" t="s">
        <v>8</v>
      </c>
      <c r="AK4" s="105" t="s">
        <v>9</v>
      </c>
      <c r="AL4" s="102" t="s">
        <v>13</v>
      </c>
      <c r="AM4" s="102" t="s">
        <v>8</v>
      </c>
      <c r="AN4" s="106" t="s">
        <v>9</v>
      </c>
    </row>
    <row r="5" spans="1:40" s="6" customFormat="1" ht="52.5" customHeight="1">
      <c r="A5" s="2" t="s">
        <v>80</v>
      </c>
      <c r="B5" s="3">
        <v>618</v>
      </c>
      <c r="C5" s="4">
        <v>12</v>
      </c>
      <c r="D5" s="5" t="s">
        <v>54</v>
      </c>
      <c r="E5" s="6" t="s">
        <v>49</v>
      </c>
      <c r="F5" s="90" t="s">
        <v>48</v>
      </c>
      <c r="G5" s="5" t="s">
        <v>81</v>
      </c>
      <c r="H5" s="67">
        <v>2004</v>
      </c>
      <c r="I5" s="43" t="s">
        <v>50</v>
      </c>
      <c r="J5" s="44">
        <v>41396.95</v>
      </c>
      <c r="K5" s="45" t="s">
        <v>82</v>
      </c>
      <c r="L5" s="12" t="s">
        <v>51</v>
      </c>
      <c r="M5" s="12" t="s">
        <v>52</v>
      </c>
      <c r="N5" s="18" t="s">
        <v>34</v>
      </c>
      <c r="O5" s="18" t="s">
        <v>35</v>
      </c>
      <c r="P5" s="92" t="s">
        <v>96</v>
      </c>
      <c r="Q5" s="94">
        <v>26.60391882183908</v>
      </c>
      <c r="R5" s="94">
        <v>0</v>
      </c>
      <c r="S5" s="94">
        <v>2.9739188218390806</v>
      </c>
      <c r="T5" s="94">
        <v>23.63</v>
      </c>
      <c r="U5" s="94">
        <v>26.60391882183908</v>
      </c>
      <c r="V5" s="107">
        <f>(85+100+100+90+95+100+100+95+95+95+Y5)/11</f>
        <v>95.18181818181819</v>
      </c>
      <c r="W5" s="96">
        <v>100</v>
      </c>
      <c r="X5" s="97" t="s">
        <v>122</v>
      </c>
      <c r="Y5" s="18">
        <f>+AB5+AE5+AH5+AK5+AN5</f>
        <v>92</v>
      </c>
      <c r="Z5" s="95" t="s">
        <v>117</v>
      </c>
      <c r="AA5" s="31" t="s">
        <v>123</v>
      </c>
      <c r="AB5" s="31">
        <v>52</v>
      </c>
      <c r="AC5" s="90" t="s">
        <v>118</v>
      </c>
      <c r="AD5" s="90" t="s">
        <v>130</v>
      </c>
      <c r="AE5" s="90">
        <v>40</v>
      </c>
      <c r="AF5" s="103"/>
      <c r="AG5" s="103"/>
      <c r="AH5" s="103"/>
      <c r="AI5" s="90"/>
      <c r="AJ5" s="90"/>
      <c r="AK5" s="90"/>
      <c r="AL5" s="95"/>
      <c r="AM5" s="95"/>
      <c r="AN5" s="95"/>
    </row>
    <row r="6" spans="1:40" s="6" customFormat="1" ht="52.5" customHeight="1">
      <c r="A6" s="2" t="s">
        <v>80</v>
      </c>
      <c r="B6" s="3">
        <v>618</v>
      </c>
      <c r="C6" s="4">
        <v>2</v>
      </c>
      <c r="D6" s="5" t="s">
        <v>36</v>
      </c>
      <c r="E6" s="10" t="s">
        <v>39</v>
      </c>
      <c r="F6" s="7" t="s">
        <v>40</v>
      </c>
      <c r="G6" s="5" t="s">
        <v>41</v>
      </c>
      <c r="H6" s="5">
        <v>2002</v>
      </c>
      <c r="I6" s="10" t="s">
        <v>42</v>
      </c>
      <c r="J6" s="44">
        <v>22796.28</v>
      </c>
      <c r="K6" s="45" t="s">
        <v>84</v>
      </c>
      <c r="L6" s="5" t="s">
        <v>14</v>
      </c>
      <c r="M6" s="10" t="s">
        <v>19</v>
      </c>
      <c r="N6" s="10" t="s">
        <v>18</v>
      </c>
      <c r="O6" s="10" t="s">
        <v>21</v>
      </c>
      <c r="P6" s="41" t="s">
        <v>102</v>
      </c>
      <c r="Q6" s="17">
        <v>25.26766379310345</v>
      </c>
      <c r="R6" s="17">
        <v>0</v>
      </c>
      <c r="S6" s="17">
        <v>1.6376637931034488</v>
      </c>
      <c r="T6" s="17">
        <v>23.63</v>
      </c>
      <c r="U6" s="17">
        <v>25.26766379310345</v>
      </c>
      <c r="V6" s="89">
        <f>(100+70+70+70+70+70+70+70+70+70+Y6)/11</f>
        <v>72.72727272727273</v>
      </c>
      <c r="W6" s="58">
        <v>100</v>
      </c>
      <c r="X6" s="59" t="s">
        <v>122</v>
      </c>
      <c r="Y6" s="18">
        <f aca="true" t="shared" si="0" ref="Y6:Y13">+AB6+AE6+AH6+AK6+AN6</f>
        <v>70</v>
      </c>
      <c r="Z6" s="31" t="s">
        <v>36</v>
      </c>
      <c r="AA6" s="49" t="s">
        <v>124</v>
      </c>
      <c r="AB6" s="49">
        <v>50</v>
      </c>
      <c r="AC6" s="5" t="s">
        <v>119</v>
      </c>
      <c r="AD6" s="5" t="s">
        <v>125</v>
      </c>
      <c r="AE6" s="5"/>
      <c r="AF6" s="31" t="s">
        <v>120</v>
      </c>
      <c r="AG6" s="31" t="s">
        <v>124</v>
      </c>
      <c r="AH6" s="31">
        <v>20</v>
      </c>
      <c r="AI6" s="83"/>
      <c r="AJ6" s="83"/>
      <c r="AK6" s="83"/>
      <c r="AL6" s="82"/>
      <c r="AM6" s="82"/>
      <c r="AN6" s="82"/>
    </row>
    <row r="7" spans="1:40" s="6" customFormat="1" ht="52.5" customHeight="1">
      <c r="A7" s="2" t="s">
        <v>80</v>
      </c>
      <c r="B7" s="3">
        <v>618</v>
      </c>
      <c r="C7" s="4">
        <v>13</v>
      </c>
      <c r="D7" s="5" t="s">
        <v>37</v>
      </c>
      <c r="E7" s="10" t="s">
        <v>38</v>
      </c>
      <c r="F7" s="7">
        <v>8056</v>
      </c>
      <c r="G7" s="5" t="s">
        <v>85</v>
      </c>
      <c r="H7" s="5">
        <v>2003</v>
      </c>
      <c r="I7" s="10" t="s">
        <v>43</v>
      </c>
      <c r="J7" s="44">
        <v>5019.43</v>
      </c>
      <c r="K7" s="45" t="s">
        <v>84</v>
      </c>
      <c r="L7" s="5" t="s">
        <v>15</v>
      </c>
      <c r="M7" s="11" t="s">
        <v>20</v>
      </c>
      <c r="N7" s="10" t="s">
        <v>17</v>
      </c>
      <c r="O7" s="10" t="s">
        <v>16</v>
      </c>
      <c r="P7" s="41" t="s">
        <v>97</v>
      </c>
      <c r="Q7" s="17">
        <v>23.990591235632184</v>
      </c>
      <c r="R7" s="17">
        <v>0</v>
      </c>
      <c r="S7" s="17">
        <v>0.3605912356321839</v>
      </c>
      <c r="T7" s="17">
        <v>23.63</v>
      </c>
      <c r="U7" s="17">
        <v>23.990591235632184</v>
      </c>
      <c r="V7" s="89">
        <f>(100+100+100+100+100+100+100+100+100+100+Y7)/11</f>
        <v>100</v>
      </c>
      <c r="W7" s="58">
        <v>100</v>
      </c>
      <c r="X7" s="59" t="s">
        <v>122</v>
      </c>
      <c r="Y7" s="18">
        <f t="shared" si="0"/>
        <v>100</v>
      </c>
      <c r="Z7" s="31" t="s">
        <v>37</v>
      </c>
      <c r="AA7" s="31" t="s">
        <v>126</v>
      </c>
      <c r="AB7" s="31">
        <v>80</v>
      </c>
      <c r="AC7" s="5" t="s">
        <v>141</v>
      </c>
      <c r="AD7" s="5" t="s">
        <v>138</v>
      </c>
      <c r="AE7" s="5">
        <v>10</v>
      </c>
      <c r="AF7" s="31" t="s">
        <v>139</v>
      </c>
      <c r="AG7" s="31" t="s">
        <v>140</v>
      </c>
      <c r="AH7" s="31">
        <v>10</v>
      </c>
      <c r="AI7" s="5"/>
      <c r="AJ7" s="5"/>
      <c r="AK7" s="5"/>
      <c r="AL7" s="31"/>
      <c r="AM7" s="31"/>
      <c r="AN7" s="31"/>
    </row>
    <row r="8" spans="1:40" s="6" customFormat="1" ht="52.5" customHeight="1">
      <c r="A8" s="2" t="s">
        <v>80</v>
      </c>
      <c r="B8" s="3">
        <v>618</v>
      </c>
      <c r="C8" s="4">
        <v>4</v>
      </c>
      <c r="D8" s="5" t="s">
        <v>91</v>
      </c>
      <c r="E8" s="10" t="s">
        <v>47</v>
      </c>
      <c r="F8" s="7">
        <v>18462</v>
      </c>
      <c r="G8" s="5" t="s">
        <v>83</v>
      </c>
      <c r="H8" s="10">
        <v>2002</v>
      </c>
      <c r="I8" s="10" t="s">
        <v>90</v>
      </c>
      <c r="J8" s="44">
        <v>47903.15</v>
      </c>
      <c r="K8" s="45" t="s">
        <v>84</v>
      </c>
      <c r="L8" s="5" t="s">
        <v>110</v>
      </c>
      <c r="M8" s="5" t="s">
        <v>111</v>
      </c>
      <c r="N8" s="10" t="s">
        <v>89</v>
      </c>
      <c r="O8" s="10" t="s">
        <v>92</v>
      </c>
      <c r="P8" s="41" t="s">
        <v>98</v>
      </c>
      <c r="Q8" s="17">
        <v>27.071318247126435</v>
      </c>
      <c r="R8" s="17">
        <v>0</v>
      </c>
      <c r="S8" s="17">
        <v>3.4413182471264365</v>
      </c>
      <c r="T8" s="17">
        <v>23.63</v>
      </c>
      <c r="U8" s="17">
        <v>27.071318247126435</v>
      </c>
      <c r="V8" s="89">
        <f>(80+40+40+40+40+40+40+40+40+40+Y8)/11</f>
        <v>43.63636363636363</v>
      </c>
      <c r="W8" s="58">
        <v>100</v>
      </c>
      <c r="X8" s="59" t="s">
        <v>122</v>
      </c>
      <c r="Y8" s="18">
        <f t="shared" si="0"/>
        <v>40</v>
      </c>
      <c r="Z8" s="31" t="s">
        <v>91</v>
      </c>
      <c r="AA8" s="31" t="s">
        <v>143</v>
      </c>
      <c r="AB8" s="31">
        <v>40</v>
      </c>
      <c r="AC8" s="83"/>
      <c r="AD8" s="83"/>
      <c r="AE8" s="83"/>
      <c r="AF8" s="82"/>
      <c r="AG8" s="82"/>
      <c r="AH8" s="82"/>
      <c r="AI8" s="5"/>
      <c r="AJ8" s="5"/>
      <c r="AK8" s="5"/>
      <c r="AL8" s="31"/>
      <c r="AM8" s="31"/>
      <c r="AN8" s="31"/>
    </row>
    <row r="9" spans="1:40" s="6" customFormat="1" ht="52.5" customHeight="1">
      <c r="A9" s="2" t="s">
        <v>80</v>
      </c>
      <c r="B9" s="3">
        <v>618</v>
      </c>
      <c r="C9" s="4">
        <v>12</v>
      </c>
      <c r="D9" s="5" t="s">
        <v>54</v>
      </c>
      <c r="E9" s="10" t="s">
        <v>55</v>
      </c>
      <c r="F9" s="7">
        <v>17549</v>
      </c>
      <c r="G9" s="5" t="s">
        <v>86</v>
      </c>
      <c r="H9" s="5" t="s">
        <v>56</v>
      </c>
      <c r="I9" s="10" t="s">
        <v>57</v>
      </c>
      <c r="J9" s="44">
        <v>45621.75</v>
      </c>
      <c r="K9" s="45" t="s">
        <v>84</v>
      </c>
      <c r="L9" s="12" t="s">
        <v>109</v>
      </c>
      <c r="M9" s="12" t="s">
        <v>58</v>
      </c>
      <c r="N9" s="18" t="s">
        <v>44</v>
      </c>
      <c r="O9" s="18" t="s">
        <v>45</v>
      </c>
      <c r="P9" s="41" t="s">
        <v>99</v>
      </c>
      <c r="Q9" s="17">
        <v>26.907424568965517</v>
      </c>
      <c r="R9" s="17">
        <v>0</v>
      </c>
      <c r="S9" s="17">
        <v>3.2774245689655173</v>
      </c>
      <c r="T9" s="17">
        <v>23.63</v>
      </c>
      <c r="U9" s="17">
        <v>26.907424568965517</v>
      </c>
      <c r="V9" s="89">
        <f>(60+70+70+70+70+100+20+25+55+55+Y9)/11</f>
        <v>59.27272727272727</v>
      </c>
      <c r="W9" s="58">
        <v>100</v>
      </c>
      <c r="X9" s="59" t="s">
        <v>122</v>
      </c>
      <c r="Y9" s="18">
        <f t="shared" si="0"/>
        <v>57</v>
      </c>
      <c r="Z9" s="31" t="s">
        <v>117</v>
      </c>
      <c r="AA9" s="31" t="s">
        <v>123</v>
      </c>
      <c r="AB9" s="31">
        <v>57</v>
      </c>
      <c r="AC9" s="5" t="s">
        <v>118</v>
      </c>
      <c r="AD9" s="5" t="s">
        <v>130</v>
      </c>
      <c r="AE9" s="5">
        <v>0</v>
      </c>
      <c r="AF9" s="86" t="s">
        <v>46</v>
      </c>
      <c r="AG9" s="88" t="s">
        <v>123</v>
      </c>
      <c r="AH9" s="88">
        <v>0</v>
      </c>
      <c r="AI9" s="18"/>
      <c r="AJ9" s="5"/>
      <c r="AK9" s="5"/>
      <c r="AL9" s="31"/>
      <c r="AM9" s="31"/>
      <c r="AN9" s="31"/>
    </row>
    <row r="10" spans="1:40" s="6" customFormat="1" ht="52.5" customHeight="1">
      <c r="A10" s="2" t="s">
        <v>80</v>
      </c>
      <c r="B10" s="3">
        <v>618</v>
      </c>
      <c r="C10" s="13">
        <v>15</v>
      </c>
      <c r="D10" s="14" t="s">
        <v>59</v>
      </c>
      <c r="E10" s="10" t="s">
        <v>93</v>
      </c>
      <c r="F10" s="7" t="s">
        <v>94</v>
      </c>
      <c r="G10" s="5" t="s">
        <v>87</v>
      </c>
      <c r="H10" s="10">
        <v>2003</v>
      </c>
      <c r="I10" s="10" t="s">
        <v>95</v>
      </c>
      <c r="J10" s="44">
        <v>39232.78</v>
      </c>
      <c r="K10" s="45" t="s">
        <v>84</v>
      </c>
      <c r="L10" s="5" t="s">
        <v>112</v>
      </c>
      <c r="M10" s="5" t="s">
        <v>113</v>
      </c>
      <c r="N10" s="10" t="s">
        <v>68</v>
      </c>
      <c r="O10" s="10" t="s">
        <v>69</v>
      </c>
      <c r="P10" s="41" t="s">
        <v>103</v>
      </c>
      <c r="Q10" s="17">
        <v>26.44844683908046</v>
      </c>
      <c r="R10" s="17">
        <v>0</v>
      </c>
      <c r="S10" s="17">
        <v>2.81844683908046</v>
      </c>
      <c r="T10" s="17">
        <v>23.63</v>
      </c>
      <c r="U10" s="17">
        <v>26.44844683908046</v>
      </c>
      <c r="V10" s="89">
        <f>(100+100+100+100+100+100+100+100+100+100+Y10)/11</f>
        <v>100</v>
      </c>
      <c r="W10" s="58">
        <v>100</v>
      </c>
      <c r="X10" s="59" t="s">
        <v>122</v>
      </c>
      <c r="Y10" s="18">
        <f>+AB10+AE10+AH10+AK10+AN10</f>
        <v>100</v>
      </c>
      <c r="Z10" s="31" t="s">
        <v>59</v>
      </c>
      <c r="AA10" s="31" t="s">
        <v>127</v>
      </c>
      <c r="AB10" s="31">
        <v>80</v>
      </c>
      <c r="AC10" s="5" t="s">
        <v>64</v>
      </c>
      <c r="AD10" s="5" t="s">
        <v>128</v>
      </c>
      <c r="AE10" s="5">
        <v>10</v>
      </c>
      <c r="AF10" s="87" t="s">
        <v>121</v>
      </c>
      <c r="AG10" s="88" t="s">
        <v>127</v>
      </c>
      <c r="AH10" s="88">
        <v>10</v>
      </c>
      <c r="AI10" s="34"/>
      <c r="AJ10" s="5"/>
      <c r="AK10" s="5"/>
      <c r="AL10" s="31"/>
      <c r="AM10" s="31"/>
      <c r="AN10" s="31"/>
    </row>
    <row r="11" spans="1:40" s="6" customFormat="1" ht="52.5" customHeight="1">
      <c r="A11" s="5" t="s">
        <v>80</v>
      </c>
      <c r="B11" s="8">
        <v>618</v>
      </c>
      <c r="C11" s="15">
        <v>15</v>
      </c>
      <c r="D11" s="16" t="s">
        <v>59</v>
      </c>
      <c r="E11" s="10" t="s">
        <v>93</v>
      </c>
      <c r="F11" s="7" t="s">
        <v>94</v>
      </c>
      <c r="G11" s="5" t="s">
        <v>88</v>
      </c>
      <c r="H11" s="10" t="s">
        <v>60</v>
      </c>
      <c r="I11" s="17" t="s">
        <v>61</v>
      </c>
      <c r="J11" s="44">
        <v>26478.71</v>
      </c>
      <c r="K11" s="46" t="s">
        <v>79</v>
      </c>
      <c r="L11" s="5" t="s">
        <v>112</v>
      </c>
      <c r="M11" s="5" t="s">
        <v>113</v>
      </c>
      <c r="N11" s="10" t="s">
        <v>62</v>
      </c>
      <c r="O11" s="10" t="s">
        <v>63</v>
      </c>
      <c r="P11" s="41" t="s">
        <v>100</v>
      </c>
      <c r="Q11" s="17">
        <v>28.068481082375477</v>
      </c>
      <c r="R11" s="17">
        <v>2.536274904214559</v>
      </c>
      <c r="S11" s="17">
        <v>1.9022061781609194</v>
      </c>
      <c r="T11" s="17">
        <v>23.63</v>
      </c>
      <c r="U11" s="17">
        <v>28.068481082375477</v>
      </c>
      <c r="V11" s="89">
        <f>(100+100+100+100+100+100+100+100+100+100+Y11)/11</f>
        <v>100</v>
      </c>
      <c r="W11" s="58">
        <v>63.787100866720834</v>
      </c>
      <c r="X11" s="59" t="s">
        <v>122</v>
      </c>
      <c r="Y11" s="18">
        <f>+AB11+AE11+AH11+AK11+AN11</f>
        <v>100</v>
      </c>
      <c r="Z11" s="31" t="s">
        <v>59</v>
      </c>
      <c r="AA11" s="31" t="s">
        <v>127</v>
      </c>
      <c r="AB11" s="31">
        <v>80</v>
      </c>
      <c r="AC11" s="5" t="s">
        <v>64</v>
      </c>
      <c r="AD11" s="5" t="s">
        <v>128</v>
      </c>
      <c r="AE11" s="5">
        <v>10</v>
      </c>
      <c r="AF11" s="87" t="s">
        <v>121</v>
      </c>
      <c r="AG11" s="88" t="s">
        <v>127</v>
      </c>
      <c r="AH11" s="88">
        <v>10</v>
      </c>
      <c r="AI11" s="34"/>
      <c r="AJ11" s="5"/>
      <c r="AK11" s="5"/>
      <c r="AL11" s="31"/>
      <c r="AM11" s="31"/>
      <c r="AN11" s="31"/>
    </row>
    <row r="12" spans="1:40" s="6" customFormat="1" ht="52.5" customHeight="1">
      <c r="A12" s="5" t="s">
        <v>80</v>
      </c>
      <c r="B12" s="8">
        <v>618</v>
      </c>
      <c r="C12" s="15">
        <v>15</v>
      </c>
      <c r="D12" s="16" t="s">
        <v>59</v>
      </c>
      <c r="E12" s="10" t="s">
        <v>93</v>
      </c>
      <c r="F12" s="7" t="s">
        <v>94</v>
      </c>
      <c r="G12" s="5" t="s">
        <v>65</v>
      </c>
      <c r="H12" s="10">
        <v>2004</v>
      </c>
      <c r="I12" s="17" t="s">
        <v>66</v>
      </c>
      <c r="J12" s="47">
        <v>20247.1</v>
      </c>
      <c r="K12" s="46" t="s">
        <v>82</v>
      </c>
      <c r="L12" s="18" t="s">
        <v>112</v>
      </c>
      <c r="M12" s="18" t="s">
        <v>114</v>
      </c>
      <c r="N12" s="18" t="s">
        <v>67</v>
      </c>
      <c r="O12" s="18" t="s">
        <v>53</v>
      </c>
      <c r="P12" s="41" t="s">
        <v>101</v>
      </c>
      <c r="Q12" s="42">
        <v>26.165861590038315</v>
      </c>
      <c r="R12" s="42">
        <v>1.0813285440613025</v>
      </c>
      <c r="S12" s="42">
        <v>1.4545330459770114</v>
      </c>
      <c r="T12" s="42">
        <v>23.63</v>
      </c>
      <c r="U12" s="42">
        <v>26.165861590038315</v>
      </c>
      <c r="V12" s="89">
        <f>(100+100+100+100+100+100+100+100+100+100+Y12)/11</f>
        <v>100</v>
      </c>
      <c r="W12" s="58">
        <v>100</v>
      </c>
      <c r="X12" s="59" t="s">
        <v>122</v>
      </c>
      <c r="Y12" s="18">
        <f>+AB12+AE12+AH12+AK12+AN12</f>
        <v>100</v>
      </c>
      <c r="Z12" s="31" t="s">
        <v>59</v>
      </c>
      <c r="AA12" s="33" t="s">
        <v>127</v>
      </c>
      <c r="AB12" s="31">
        <v>80</v>
      </c>
      <c r="AC12" s="5" t="s">
        <v>64</v>
      </c>
      <c r="AD12" s="32" t="s">
        <v>128</v>
      </c>
      <c r="AE12" s="5">
        <v>10</v>
      </c>
      <c r="AF12" s="87" t="s">
        <v>121</v>
      </c>
      <c r="AG12" s="87" t="s">
        <v>127</v>
      </c>
      <c r="AH12" s="88">
        <v>10</v>
      </c>
      <c r="AI12" s="34"/>
      <c r="AJ12" s="32"/>
      <c r="AK12" s="5"/>
      <c r="AL12" s="33"/>
      <c r="AM12" s="33"/>
      <c r="AN12" s="33"/>
    </row>
    <row r="13" spans="1:40" s="35" customFormat="1" ht="52.5" customHeight="1" thickBot="1">
      <c r="A13" s="70" t="s">
        <v>80</v>
      </c>
      <c r="B13" s="71">
        <v>618</v>
      </c>
      <c r="C13" s="72">
        <v>4</v>
      </c>
      <c r="D13" s="73" t="s">
        <v>91</v>
      </c>
      <c r="E13" s="69" t="s">
        <v>137</v>
      </c>
      <c r="F13" s="74" t="s">
        <v>107</v>
      </c>
      <c r="G13" s="70" t="s">
        <v>22</v>
      </c>
      <c r="H13" s="69">
        <v>2010</v>
      </c>
      <c r="I13" s="68" t="s">
        <v>131</v>
      </c>
      <c r="J13" s="75">
        <v>48332</v>
      </c>
      <c r="K13" s="76" t="s">
        <v>23</v>
      </c>
      <c r="L13" s="38" t="s">
        <v>115</v>
      </c>
      <c r="M13" s="38" t="s">
        <v>116</v>
      </c>
      <c r="N13" s="38" t="s">
        <v>132</v>
      </c>
      <c r="O13" s="38" t="s">
        <v>133</v>
      </c>
      <c r="P13" s="77">
        <v>10443</v>
      </c>
      <c r="Q13" s="68">
        <v>31.73162835249042</v>
      </c>
      <c r="R13" s="68">
        <v>4.629501915708812</v>
      </c>
      <c r="S13" s="68">
        <v>3.4721264367816094</v>
      </c>
      <c r="T13" s="68">
        <v>23.63</v>
      </c>
      <c r="U13" s="68">
        <v>31.73162835249042</v>
      </c>
      <c r="V13" s="108">
        <f>(100+100+100+100+100+100+100+100+100+100+Y13)/11</f>
        <v>100</v>
      </c>
      <c r="W13" s="79">
        <v>0</v>
      </c>
      <c r="X13" s="80" t="s">
        <v>122</v>
      </c>
      <c r="Y13" s="81">
        <f t="shared" si="0"/>
        <v>100</v>
      </c>
      <c r="Z13" s="78" t="s">
        <v>106</v>
      </c>
      <c r="AA13" s="78" t="s">
        <v>143</v>
      </c>
      <c r="AB13" s="78">
        <v>50</v>
      </c>
      <c r="AC13" s="70" t="s">
        <v>104</v>
      </c>
      <c r="AD13" s="70" t="s">
        <v>129</v>
      </c>
      <c r="AE13" s="70">
        <v>50</v>
      </c>
      <c r="AF13" s="78" t="s">
        <v>105</v>
      </c>
      <c r="AG13" s="78" t="s">
        <v>130</v>
      </c>
      <c r="AH13" s="78"/>
      <c r="AI13" s="84"/>
      <c r="AJ13" s="84"/>
      <c r="AK13" s="85"/>
      <c r="AL13" s="78"/>
      <c r="AM13" s="78"/>
      <c r="AN13" s="78"/>
    </row>
    <row r="14" spans="1:16" ht="52.5" customHeight="1">
      <c r="A14" s="60"/>
      <c r="B14" s="61"/>
      <c r="C14" s="62"/>
      <c r="D14" s="19"/>
      <c r="E14" s="63"/>
      <c r="F14" s="29"/>
      <c r="G14" s="19"/>
      <c r="H14" s="19"/>
      <c r="I14" s="19"/>
      <c r="J14" s="64"/>
      <c r="K14" s="61"/>
      <c r="L14" s="19"/>
      <c r="M14" s="19"/>
      <c r="N14" s="19"/>
      <c r="O14" s="19"/>
      <c r="P14" s="65"/>
    </row>
    <row r="15" spans="1:16" ht="52.5" customHeight="1">
      <c r="A15" s="66"/>
      <c r="B15" s="66"/>
      <c r="C15" s="66"/>
      <c r="D15" s="66"/>
      <c r="E15" s="66"/>
      <c r="F15" s="1" t="s">
        <v>136</v>
      </c>
      <c r="G15" s="66"/>
      <c r="H15" s="66"/>
      <c r="I15" s="66"/>
      <c r="J15" s="66"/>
      <c r="K15" s="30"/>
      <c r="L15" s="66"/>
      <c r="M15" s="66"/>
      <c r="N15" s="66"/>
      <c r="O15" s="66"/>
      <c r="P15" s="51"/>
    </row>
    <row r="16" spans="1:16" ht="52.5" customHeight="1">
      <c r="A16" s="109" t="s">
        <v>134</v>
      </c>
      <c r="B16" s="109"/>
      <c r="C16" s="109"/>
      <c r="D16" s="109"/>
      <c r="E16" s="109"/>
      <c r="F16" s="109"/>
      <c r="G16" s="66"/>
      <c r="H16" s="66"/>
      <c r="I16" s="66"/>
      <c r="J16" s="66"/>
      <c r="K16" s="113" t="s">
        <v>135</v>
      </c>
      <c r="L16" s="109"/>
      <c r="M16" s="109"/>
      <c r="N16" s="109"/>
      <c r="O16" s="109"/>
      <c r="P16" s="109"/>
    </row>
    <row r="17" spans="1:16" ht="52.5" customHeight="1">
      <c r="A17" s="66"/>
      <c r="B17" s="66"/>
      <c r="C17" s="66"/>
      <c r="D17" s="66"/>
      <c r="E17" s="66"/>
      <c r="G17" s="66"/>
      <c r="H17" s="66"/>
      <c r="I17" s="66"/>
      <c r="J17" s="66"/>
      <c r="K17" s="30"/>
      <c r="L17" s="66"/>
      <c r="M17" s="66"/>
      <c r="N17" s="66"/>
      <c r="O17" s="66"/>
      <c r="P17" s="51"/>
    </row>
    <row r="18" spans="1:16" ht="52.5" customHeight="1">
      <c r="A18" s="109"/>
      <c r="B18" s="109"/>
      <c r="C18" s="109"/>
      <c r="D18" s="109"/>
      <c r="E18" s="109"/>
      <c r="F18" s="66"/>
      <c r="G18" s="66"/>
      <c r="H18" s="66"/>
      <c r="I18" s="66"/>
      <c r="J18" s="66"/>
      <c r="K18" s="66"/>
      <c r="L18" s="66"/>
      <c r="M18" s="66"/>
      <c r="N18" s="66"/>
      <c r="O18" s="66"/>
      <c r="P18" s="51"/>
    </row>
    <row r="19" spans="1:16" ht="52.5" customHeight="1">
      <c r="A19" s="66"/>
      <c r="B19" s="66"/>
      <c r="C19" s="66"/>
      <c r="D19" s="66"/>
      <c r="E19" s="66"/>
      <c r="F19" s="66"/>
      <c r="G19" s="66"/>
      <c r="H19" s="66"/>
      <c r="I19" s="66"/>
      <c r="J19" s="66"/>
      <c r="K19" s="66"/>
      <c r="L19" s="66"/>
      <c r="M19" s="66"/>
      <c r="N19" s="66"/>
      <c r="O19" s="66"/>
      <c r="P19" s="51"/>
    </row>
  </sheetData>
  <sheetProtection/>
  <mergeCells count="5">
    <mergeCell ref="A18:E18"/>
    <mergeCell ref="A1:G1"/>
    <mergeCell ref="R3:U3"/>
    <mergeCell ref="A16:F16"/>
    <mergeCell ref="K16:P16"/>
  </mergeCells>
  <hyperlinks>
    <hyperlink ref="X5" r:id="rId1" display="http://is.zrc-sazu.si/oprema "/>
    <hyperlink ref="X6:X13" r:id="rId2" display="http://is.zrc-sazu.si/oprema "/>
  </hyperlinks>
  <printOptions/>
  <pageMargins left="0.7480314960629921" right="0.7480314960629921" top="0.984251968503937" bottom="0.984251968503937" header="0" footer="0"/>
  <pageSetup horizontalDpi="600" verticalDpi="600" orientation="landscape" paperSize="9" scale="80"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Tanja Valte</dc:creator>
  <cp:keywords/>
  <dc:description/>
  <cp:lastModifiedBy>Mitja Tomažič</cp:lastModifiedBy>
  <cp:lastPrinted>2011-05-31T12:21:26Z</cp:lastPrinted>
  <dcterms:created xsi:type="dcterms:W3CDTF">2009-06-15T12:06:31Z</dcterms:created>
  <dcterms:modified xsi:type="dcterms:W3CDTF">2012-01-06T12:23:37Z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