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" windowWidth="15480" windowHeight="11640" activeTab="1"/>
  </bookViews>
  <sheets>
    <sheet name="Naslovna stran" sheetId="1" r:id="rId1"/>
    <sheet name="Projekti" sheetId="2" r:id="rId2"/>
  </sheets>
  <definedNames>
    <definedName name="_xlnm._FilterDatabase" localSheetId="1" hidden="1">'Projekti'!$B$4:$AB$18</definedName>
    <definedName name="_xlnm.Print_Titles" localSheetId="1">'Projekti'!$4:$4</definedName>
  </definedNames>
  <calcPr fullCalcOnLoad="1"/>
</workbook>
</file>

<file path=xl/sharedStrings.xml><?xml version="1.0" encoding="utf-8"?>
<sst xmlns="http://schemas.openxmlformats.org/spreadsheetml/2006/main" count="186" uniqueCount="139">
  <si>
    <t>Projekt</t>
  </si>
  <si>
    <t>Št.
SI</t>
  </si>
  <si>
    <t>Šifra 
nosilca</t>
  </si>
  <si>
    <t>Naslov projekta</t>
  </si>
  <si>
    <t>Znesek</t>
  </si>
  <si>
    <t>Država</t>
  </si>
  <si>
    <t>Razpis</t>
  </si>
  <si>
    <t>Veda</t>
  </si>
  <si>
    <t>Vrsta RD</t>
  </si>
  <si>
    <t>Cilj RD</t>
  </si>
  <si>
    <t>FOP</t>
  </si>
  <si>
    <t>Opomba</t>
  </si>
  <si>
    <t>Šifra
org. (RO)</t>
  </si>
  <si>
    <t>Naziv organizacije</t>
  </si>
  <si>
    <t>Naziv nosilca</t>
  </si>
  <si>
    <t xml:space="preserve">Nosilec </t>
  </si>
  <si>
    <t>Številka sklepa :</t>
  </si>
  <si>
    <t>Številka FOP/FEP:</t>
  </si>
  <si>
    <t>Projekt:</t>
  </si>
  <si>
    <t>Razpis:</t>
  </si>
  <si>
    <t>Država:</t>
  </si>
  <si>
    <t>3311-03-838000</t>
  </si>
  <si>
    <t>SI</t>
  </si>
  <si>
    <t>Frascati</t>
  </si>
  <si>
    <t>Cerif</t>
  </si>
  <si>
    <t xml:space="preserve">Visits in </t>
  </si>
  <si>
    <t>To</t>
  </si>
  <si>
    <t>Naslov Projekta</t>
  </si>
  <si>
    <t>Teksti</t>
  </si>
  <si>
    <t>Splošni podatki</t>
  </si>
  <si>
    <t>Št. SPIS</t>
  </si>
  <si>
    <t>Inštitut za matematiko, fiziko in mehaniko
Jadranska 19
1000 Ljubljana</t>
  </si>
  <si>
    <t>Projekti/
Programske skupine</t>
  </si>
  <si>
    <t>3</t>
  </si>
  <si>
    <t>6</t>
  </si>
  <si>
    <t>1</t>
  </si>
  <si>
    <t>CZ</t>
  </si>
  <si>
    <t>BI-CZ/04-05</t>
  </si>
  <si>
    <t>4</t>
  </si>
  <si>
    <t>PO-0510-0103
L4-3068</t>
  </si>
  <si>
    <t>dr. Riste Škrekovski</t>
  </si>
  <si>
    <t>Barvanja grafov in njena uporaba v problemu dodeljevanja kanalov in telekomunikacijah</t>
  </si>
  <si>
    <t>Z1-3219-0101
J1-0502-0101
J1-0504-0101</t>
  </si>
  <si>
    <t>dr. Vika Smerdu</t>
  </si>
  <si>
    <t>Influence of intrinsic and extrinsic factors on the expression of selected myofibrillar and calcium transporting proteins in rat skeletal and heart muscle</t>
  </si>
  <si>
    <t>P3-0501-0381-03</t>
  </si>
  <si>
    <t xml:space="preserve">Znanstvenoraziskovalni center SAZU
Inštitut za arheologijp
Novi trg 2
1000 Ljubljana </t>
  </si>
  <si>
    <t>dr. Andrej Pleterski</t>
  </si>
  <si>
    <t>dr. Jiří Macháček 
Department of Archeology and Museology
Faculty of Arts
Masaryk University Brno
Brno</t>
  </si>
  <si>
    <t>Zgodnjesrednjeveške grobiščne in naselbinske strukture</t>
  </si>
  <si>
    <t>Early mediaeval cemetery and settlement structures</t>
  </si>
  <si>
    <t>2X12</t>
  </si>
  <si>
    <t>PO-0508-0618</t>
  </si>
  <si>
    <t>Znanstvenoraziskovalni center SAZU
Inštitut za slovensko literaturo in literarne vede
Novi trg 2
1000 Ljubljana</t>
  </si>
  <si>
    <t>dr. Marko Juvan</t>
  </si>
  <si>
    <t>dr. Ivo Pospíšil
Institute of Slavonic Studies
Faculty of Arts
Masaryk University Brno
Brno</t>
  </si>
  <si>
    <t>National Literatures, Central Europe, Europe and the world: Methodological problems of comparative literary criticism from the aspect of Czech-Slovene relations</t>
  </si>
  <si>
    <t>P-512</t>
  </si>
  <si>
    <t>dr. Nenad Gubeljak</t>
  </si>
  <si>
    <t>2</t>
  </si>
  <si>
    <t>PO-0508-0795</t>
  </si>
  <si>
    <t>dr. Božidar Ogorevc</t>
  </si>
  <si>
    <t>Novi materiali za elektrokemijsko detekcijo v stripping analizi</t>
  </si>
  <si>
    <t>2x7</t>
  </si>
  <si>
    <t>PO-0509-0104</t>
  </si>
  <si>
    <t>Institut Jožef Stefan
Jamova 39
1000 Ljubljana</t>
  </si>
  <si>
    <t>dr. Olga Štěpánková
Czech Technical University in Prague
Faculty of Electrical Engineering
Praga</t>
  </si>
  <si>
    <t>Upravljanje znanja v medicini in zdravstvenem varstvu</t>
  </si>
  <si>
    <t>Knowledge management in medicine and health care</t>
  </si>
  <si>
    <t>L2-5161-0106-03
PO-0542</t>
  </si>
  <si>
    <t>Univerza v Ljubljani
Veterinarska fakulteta
Gerbičeva 60
1000 Ljubljana</t>
  </si>
  <si>
    <t>dr. Alois Nečas
Faculty of Veterinary Medicine
University of Veterinary and Pharmaceutical Science
Brno</t>
  </si>
  <si>
    <t xml:space="preserve">Moderne metode v veterinarski medicini - minimalno invazivna kirurgija, rekonstrukcijska kirurgija, periodontologija, radiologija in nove laboratorijske metode </t>
  </si>
  <si>
    <t>Modern methods in veterinary medicine - minimally invasive surgery, reconstructive surgery, periodontology, diagnostic imaging and new laboratory diagnostics</t>
  </si>
  <si>
    <t>P-504</t>
  </si>
  <si>
    <t>Znanstvenoraziskovalni center SAZU
Inštitut za slovensko izseljenstvo
Novi trg 2
1000 Ljubljana</t>
  </si>
  <si>
    <t>Znanstvenoraziskovalni center SAZU
Geografski inštitut Antona Melika
Novi trg 2
1000 Ljubljana</t>
  </si>
  <si>
    <t>dr. Matej Gabrovec</t>
  </si>
  <si>
    <t>dr. Ivan Bičík
Charles University
Faculty of Science
Praga</t>
  </si>
  <si>
    <t>Spremembe rabe tal v Srednji Evropi - primer Slovenije in Češke</t>
  </si>
  <si>
    <t>Land use changes in Middle Europe - case study in Slovenia and Czechia</t>
  </si>
  <si>
    <t>618-515</t>
  </si>
  <si>
    <t>Univerza v Ljubljani
Fakulteta za gradbeništvo in geodezijo
Jamova 2
1000 Ljubljana</t>
  </si>
  <si>
    <t>Eksperimentalna in numerična analiza slojevitih konstrukcij iz lesa in betona ob upoštevanju možnosti zdrsa med sloji</t>
  </si>
  <si>
    <t>Experimental and numerical analysis of composite timber-concrete structures with incomplete interaction between layers</t>
  </si>
  <si>
    <t>L2-323
PO-0511-0792
PO-0501-0792</t>
  </si>
  <si>
    <t>dr. Romana Marinšek - Logar</t>
  </si>
  <si>
    <t>Fiziologija, toksonomija in biotehnologija fibrolitičnih anaerobnih bakterij</t>
  </si>
  <si>
    <t>Physiology, toxonomy and biotechnology of fibrolytic anaerobic bacteria</t>
  </si>
  <si>
    <t>PO-0554-0481</t>
  </si>
  <si>
    <t>OCENA</t>
  </si>
  <si>
    <t>dr. Aleksander Pavko</t>
  </si>
  <si>
    <t xml:space="preserve"> dr. Nada Lavrač</t>
  </si>
  <si>
    <t xml:space="preserve"> dr. Janoš Butinar</t>
  </si>
  <si>
    <t xml:space="preserve"> dr. Irena Ganter Godina</t>
  </si>
  <si>
    <t>dr. Igor Emri</t>
  </si>
  <si>
    <t>Biodegradacija industrijskih organskih barvil z imobiliziranimi ligninolitičnimi glivami</t>
  </si>
  <si>
    <t>To SI</t>
  </si>
  <si>
    <t>dr. Jiří Fiala
Institute for Theoretical Computer Science
Faculty of Mathematics and Physics
Charles University
Praga</t>
  </si>
  <si>
    <t>Vpliv intrinzičnih in ekstrinzičnih dejavnikov na izražanje nekaterih miofibrilarnih in Ca-transportirajočih proteinov v skeletni in srčni mišici podgane</t>
  </si>
  <si>
    <t>Nacionalne literature, Srednja Evropa, Evropa in svet: Metodološki problemi primerjalne literarne vede z vidika slovensko-čeških razmerij</t>
  </si>
  <si>
    <t>Univerza v Mariboru 
Fakulteta za strojništvo 
Smetanova 17, Maribor</t>
  </si>
  <si>
    <t>Numerična simulacija in eksperimentalna verifikacija obnašanja lupine iz kompozita</t>
  </si>
  <si>
    <t>Numerical simulation and experimental verification of a behaviour of composite shells</t>
  </si>
  <si>
    <t>Kemijski inštitut 
Hajdrihova 19, 1000 Ljubljana</t>
  </si>
  <si>
    <t>New materials for electrochemical sensing in stripping analysis</t>
  </si>
  <si>
    <t xml:space="preserve">dr. Ladislav Hladky
Institute of History 
Academy of Science of the Czech Republic
Brno </t>
  </si>
  <si>
    <t>dr.Vladislav Laš
University of West Bohemia
Faculty of Applied Sciences
Department of Mechanics
Plzen</t>
  </si>
  <si>
    <t>dr. Karel Vytřas
University of Pardubice
Faculty of Chemical Technology
Department of Analytical Chemistry
Pardubice</t>
  </si>
  <si>
    <t>Slovenci in Čehi. Tradicije in možnosti sodelovanja malih narodov znotraj mnogonacionalnih skupnosti</t>
  </si>
  <si>
    <t>Slovenes and Czechs. Tradition and opportunities of cooperation among small nationals within multinational communities</t>
  </si>
  <si>
    <t>Influence of temperature and pressure variations on time-dependent structural materails</t>
  </si>
  <si>
    <t>Remarks</t>
  </si>
  <si>
    <t>dr. Miran Saje</t>
  </si>
  <si>
    <t>Univerza v Ljubljani 
Biotehniška fakulteta
Oddelek za zoozehniko 
Groblje 3
1230 Domžale</t>
  </si>
  <si>
    <t>dr. Jan Kopečny
Czech Academy of Sciences
Institute of Animal Physiology and Genetics
Praga</t>
  </si>
  <si>
    <t>dr. Petr Kuklík
Czech Technical University in Prague
Faculty of Civil Engineering
Praga</t>
  </si>
  <si>
    <t>Biodegradation of industrial organic dyes with immobilized ligninolytic fungi</t>
  </si>
  <si>
    <t>dr. Čenĕk Novotny
Institute of Microbiology
Academy of Science of the Czech Republic
Praga</t>
  </si>
  <si>
    <t>Graph coloring and its applications to the channel assignment problem in telecommunications</t>
  </si>
  <si>
    <t>dr. Tomaš Soukup
Institute of Physiology
Academy of Sciences of the Czech Republic
Praga</t>
  </si>
  <si>
    <t>dr. Petr Saha
Tomas Bata University in Zlin
Faculty of Technology
Polymer Centre
Zlin</t>
  </si>
  <si>
    <t>1X12
2X4
1X1M</t>
  </si>
  <si>
    <t>2X10
2X4
1 x1 M</t>
  </si>
  <si>
    <t>2X10
2X4 
1 x 1M</t>
  </si>
  <si>
    <t>3X7
1X1M</t>
  </si>
  <si>
    <t>1X12
3X5</t>
  </si>
  <si>
    <t xml:space="preserve">4X5
1X1M </t>
  </si>
  <si>
    <t xml:space="preserve">4X7
1X1M </t>
  </si>
  <si>
    <t>1x7</t>
  </si>
  <si>
    <t>2X10</t>
  </si>
  <si>
    <t>1X7</t>
  </si>
  <si>
    <t>2X7
1X1M</t>
  </si>
  <si>
    <t>5X12</t>
  </si>
  <si>
    <t>1x7
1x12</t>
  </si>
  <si>
    <t>Univerza v Ljubljani
Fakulteta za kemijoi n kemijsko tehnologijo
1000 Ljubljana</t>
  </si>
  <si>
    <t>Univerza v Ljubljani
Medicinska fakulteta
Inštitut za anatomijo
Korytkova 2
1000 Ljubljana</t>
  </si>
  <si>
    <t>Univerza v Ljubljani
Fakulteta za strojništvo
Center za eksperimentalno mehaniko
Cesta na Brdo 49
1000 Ljubljana</t>
  </si>
  <si>
    <t>Vpliv temperature in tlaka na časovno odvisne konstrukcijske materiale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</si>
</sst>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 CE"/>
      <family val="0"/>
    </font>
    <font>
      <sz val="10"/>
      <name val="Arial"/>
      <family val="2"/>
    </font>
    <font>
      <i/>
      <sz val="10"/>
      <name val="Arial CE"/>
      <family val="2"/>
    </font>
    <font>
      <sz val="8"/>
      <name val="Tahoma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7" fillId="3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C21"/>
  <sheetViews>
    <sheetView workbookViewId="0" topLeftCell="A1">
      <selection activeCell="C12" sqref="C12"/>
    </sheetView>
  </sheetViews>
  <sheetFormatPr defaultColWidth="9.00390625" defaultRowHeight="12.75"/>
  <cols>
    <col min="2" max="2" width="21.25390625" style="0" customWidth="1"/>
    <col min="3" max="3" width="29.375" style="0" customWidth="1"/>
    <col min="4" max="4" width="23.875" style="0" customWidth="1"/>
  </cols>
  <sheetData>
    <row r="8" spans="2:3" ht="12.75">
      <c r="B8" s="36" t="s">
        <v>29</v>
      </c>
      <c r="C8" s="35"/>
    </row>
    <row r="9" spans="2:3" ht="12.75">
      <c r="B9" s="22" t="s">
        <v>20</v>
      </c>
      <c r="C9" s="21" t="s">
        <v>36</v>
      </c>
    </row>
    <row r="10" spans="2:3" ht="12.75">
      <c r="B10" s="22" t="s">
        <v>19</v>
      </c>
      <c r="C10" s="21">
        <v>68</v>
      </c>
    </row>
    <row r="11" spans="2:3" ht="12.75">
      <c r="B11" s="22" t="s">
        <v>16</v>
      </c>
      <c r="C11" s="21"/>
    </row>
    <row r="12" spans="2:3" ht="12.75">
      <c r="B12" s="22" t="s">
        <v>18</v>
      </c>
      <c r="C12" s="21" t="s">
        <v>37</v>
      </c>
    </row>
    <row r="13" spans="2:3" ht="12.75">
      <c r="B13" s="22" t="s">
        <v>17</v>
      </c>
      <c r="C13" s="21" t="s">
        <v>21</v>
      </c>
    </row>
    <row r="19" spans="2:3" ht="12.75">
      <c r="B19" s="34" t="s">
        <v>28</v>
      </c>
      <c r="C19" s="35"/>
    </row>
    <row r="20" ht="12.75">
      <c r="C20" s="37" t="s">
        <v>25</v>
      </c>
    </row>
    <row r="21" ht="12.75">
      <c r="C21" s="37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E18"/>
  <sheetViews>
    <sheetView tabSelected="1" zoomScale="85" zoomScaleNormal="85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" sqref="F1:F16384"/>
    </sheetView>
  </sheetViews>
  <sheetFormatPr defaultColWidth="9.00390625" defaultRowHeight="12.75"/>
  <cols>
    <col min="1" max="1" width="1.25" style="0" customWidth="1"/>
    <col min="2" max="2" width="6.00390625" style="0" customWidth="1"/>
    <col min="3" max="3" width="5.875" style="0" customWidth="1"/>
    <col min="4" max="4" width="11.125" style="0" hidden="1" customWidth="1"/>
    <col min="5" max="5" width="33.125" style="0" customWidth="1"/>
    <col min="6" max="6" width="9.125" style="0" hidden="1" customWidth="1"/>
    <col min="7" max="7" width="32.75390625" style="0" customWidth="1"/>
    <col min="8" max="8" width="31.375" style="0" customWidth="1"/>
    <col min="9" max="10" width="32.00390625" style="0" customWidth="1"/>
    <col min="11" max="12" width="12.75390625" style="0" customWidth="1"/>
    <col min="13" max="14" width="12.75390625" style="1" customWidth="1"/>
    <col min="15" max="16" width="12.75390625" style="1" hidden="1" customWidth="1"/>
    <col min="17" max="17" width="15.125" style="1" hidden="1" customWidth="1"/>
    <col min="18" max="18" width="8.00390625" style="0" hidden="1" customWidth="1"/>
    <col min="19" max="19" width="7.625" style="0" hidden="1" customWidth="1"/>
    <col min="20" max="20" width="8.125" style="1" hidden="1" customWidth="1"/>
    <col min="21" max="21" width="0" style="0" hidden="1" customWidth="1"/>
    <col min="22" max="22" width="7.375" style="0" hidden="1" customWidth="1"/>
    <col min="23" max="23" width="8.25390625" style="0" hidden="1" customWidth="1"/>
    <col min="24" max="24" width="8.00390625" style="0" hidden="1" customWidth="1"/>
    <col min="25" max="25" width="19.25390625" style="0" hidden="1" customWidth="1"/>
    <col min="26" max="26" width="36.625" style="0" hidden="1" customWidth="1"/>
    <col min="27" max="27" width="18.25390625" style="0" hidden="1" customWidth="1"/>
    <col min="28" max="28" width="27.625" style="0" hidden="1" customWidth="1"/>
    <col min="29" max="29" width="17.875" style="0" hidden="1" customWidth="1"/>
    <col min="30" max="31" width="0" style="0" hidden="1" customWidth="1"/>
  </cols>
  <sheetData>
    <row r="1" ht="16.5" customHeight="1"/>
    <row r="2" ht="16.5" customHeight="1" thickBot="1"/>
    <row r="3" spans="4:20" s="2" customFormat="1" ht="19.5" customHeight="1" thickBot="1">
      <c r="D3" s="29"/>
      <c r="E3" s="32" t="s">
        <v>22</v>
      </c>
      <c r="F3" s="30"/>
      <c r="G3" s="31"/>
      <c r="H3" s="27" t="str">
        <f>'Naslovna stran'!$C$9</f>
        <v>CZ</v>
      </c>
      <c r="I3" s="33" t="s">
        <v>22</v>
      </c>
      <c r="J3" s="27" t="str">
        <f>'Naslovna stran'!$C$9</f>
        <v>CZ</v>
      </c>
      <c r="K3" s="23" t="str">
        <f>'Naslovna stran'!$C$20</f>
        <v>Visits in </v>
      </c>
      <c r="L3" s="24">
        <v>2004</v>
      </c>
      <c r="M3" s="23" t="str">
        <f>'Naslovna stran'!$C$20</f>
        <v>Visits in </v>
      </c>
      <c r="N3" s="24">
        <v>2005</v>
      </c>
      <c r="O3" s="23" t="str">
        <f>'Naslovna stran'!$C$20</f>
        <v>Visits in </v>
      </c>
      <c r="P3" s="24">
        <v>200</v>
      </c>
      <c r="Q3" s="3"/>
      <c r="T3" s="38"/>
    </row>
    <row r="4" spans="2:31" s="20" customFormat="1" ht="48.75" customHeight="1">
      <c r="B4" s="14" t="s">
        <v>1</v>
      </c>
      <c r="C4" s="14" t="str">
        <f>CONCATENATE("Št. ",'Naslovna stran'!$C$9)</f>
        <v>Št. CZ</v>
      </c>
      <c r="D4" s="15" t="s">
        <v>12</v>
      </c>
      <c r="E4" s="15" t="s">
        <v>13</v>
      </c>
      <c r="F4" s="16" t="s">
        <v>2</v>
      </c>
      <c r="G4" s="17" t="s">
        <v>14</v>
      </c>
      <c r="H4" s="18" t="s">
        <v>15</v>
      </c>
      <c r="I4" s="19" t="s">
        <v>3</v>
      </c>
      <c r="J4" s="18" t="s">
        <v>27</v>
      </c>
      <c r="K4" s="16" t="str">
        <f>CONCATENATE('Naslovna stran'!$C$21," ",'Naslovna stran'!$C$9)</f>
        <v>To CZ</v>
      </c>
      <c r="L4" s="16" t="str">
        <f>CONCATENATE('Naslovna stran'!$C$21," SI")</f>
        <v>To SI</v>
      </c>
      <c r="M4" s="16" t="str">
        <f>CONCATENATE('Naslovna stran'!$C$21," ",'Naslovna stran'!$C$9)</f>
        <v>To CZ</v>
      </c>
      <c r="N4" s="16" t="str">
        <f>CONCATENATE('Naslovna stran'!$C$21," SI")</f>
        <v>To SI</v>
      </c>
      <c r="O4" s="16" t="str">
        <f>CONCATENATE('Naslovna stran'!$C$21," ",'Naslovna stran'!$C$9)</f>
        <v>To CZ</v>
      </c>
      <c r="P4" s="16" t="s">
        <v>97</v>
      </c>
      <c r="Q4" s="13" t="s">
        <v>4</v>
      </c>
      <c r="R4" s="13" t="s">
        <v>5</v>
      </c>
      <c r="S4" s="13" t="s">
        <v>6</v>
      </c>
      <c r="T4" s="39" t="s">
        <v>7</v>
      </c>
      <c r="U4" s="13" t="s">
        <v>8</v>
      </c>
      <c r="V4" s="13" t="s">
        <v>9</v>
      </c>
      <c r="W4" s="13" t="s">
        <v>23</v>
      </c>
      <c r="X4" s="13" t="s">
        <v>24</v>
      </c>
      <c r="Y4" s="13" t="s">
        <v>10</v>
      </c>
      <c r="Z4" s="13" t="s">
        <v>11</v>
      </c>
      <c r="AA4" s="14" t="s">
        <v>0</v>
      </c>
      <c r="AB4" s="14" t="s">
        <v>30</v>
      </c>
      <c r="AC4" s="42" t="s">
        <v>32</v>
      </c>
      <c r="AD4" s="13" t="s">
        <v>90</v>
      </c>
      <c r="AE4" s="20" t="s">
        <v>112</v>
      </c>
    </row>
    <row r="5" spans="2:30" s="4" customFormat="1" ht="66.75" customHeight="1">
      <c r="B5" s="5">
        <v>1</v>
      </c>
      <c r="C5" s="6">
        <v>11</v>
      </c>
      <c r="D5" s="6">
        <v>103</v>
      </c>
      <c r="E5" s="6" t="s">
        <v>135</v>
      </c>
      <c r="F5" s="7">
        <v>6707</v>
      </c>
      <c r="G5" s="8" t="s">
        <v>91</v>
      </c>
      <c r="H5" s="6" t="s">
        <v>118</v>
      </c>
      <c r="I5" s="6" t="s">
        <v>96</v>
      </c>
      <c r="J5" s="6" t="s">
        <v>117</v>
      </c>
      <c r="K5" s="11" t="s">
        <v>122</v>
      </c>
      <c r="L5" s="11" t="s">
        <v>123</v>
      </c>
      <c r="M5" s="11" t="s">
        <v>122</v>
      </c>
      <c r="N5" s="11" t="s">
        <v>124</v>
      </c>
      <c r="Q5" s="28"/>
      <c r="R5" s="25" t="str">
        <f>'Naslovna stran'!$C$9</f>
        <v>CZ</v>
      </c>
      <c r="S5" s="25">
        <f>'Naslovna stran'!$C$10</f>
        <v>68</v>
      </c>
      <c r="T5" s="12" t="s">
        <v>38</v>
      </c>
      <c r="U5" s="9">
        <v>1</v>
      </c>
      <c r="V5" s="10">
        <v>6</v>
      </c>
      <c r="W5" s="12"/>
      <c r="X5" s="10"/>
      <c r="Y5" s="25" t="str">
        <f>'Naslovna stran'!$C$13</f>
        <v>3311-03-838000</v>
      </c>
      <c r="Z5" s="26"/>
      <c r="AA5" s="25" t="str">
        <f>CONCATENATE('Naslovna stran'!$C$12,"-",TEXT(B5,"000"))</f>
        <v>BI-CZ/04-05-001</v>
      </c>
      <c r="AB5" s="10"/>
      <c r="AC5" s="9" t="s">
        <v>39</v>
      </c>
      <c r="AD5" s="10"/>
    </row>
    <row r="6" spans="2:30" s="4" customFormat="1" ht="86.25" customHeight="1">
      <c r="B6" s="5">
        <v>2</v>
      </c>
      <c r="C6" s="6">
        <v>7</v>
      </c>
      <c r="D6" s="6">
        <v>101</v>
      </c>
      <c r="E6" s="6" t="s">
        <v>31</v>
      </c>
      <c r="F6" s="7">
        <v>15518</v>
      </c>
      <c r="G6" s="8" t="s">
        <v>40</v>
      </c>
      <c r="H6" s="6" t="s">
        <v>98</v>
      </c>
      <c r="I6" s="6" t="s">
        <v>41</v>
      </c>
      <c r="J6" s="6" t="s">
        <v>119</v>
      </c>
      <c r="K6" s="11" t="s">
        <v>125</v>
      </c>
      <c r="L6" s="11" t="s">
        <v>125</v>
      </c>
      <c r="M6" s="11" t="s">
        <v>125</v>
      </c>
      <c r="N6" s="11" t="s">
        <v>125</v>
      </c>
      <c r="Q6" s="28"/>
      <c r="R6" s="25" t="str">
        <f>'Naslovna stran'!$C$9</f>
        <v>CZ</v>
      </c>
      <c r="S6" s="25">
        <f>'Naslovna stran'!$C$10</f>
        <v>68</v>
      </c>
      <c r="T6" s="12" t="s">
        <v>35</v>
      </c>
      <c r="U6" s="9">
        <v>1</v>
      </c>
      <c r="V6" s="10">
        <v>11</v>
      </c>
      <c r="W6" s="12"/>
      <c r="X6" s="10"/>
      <c r="Y6" s="25" t="str">
        <f>'Naslovna stran'!$C$13</f>
        <v>3311-03-838000</v>
      </c>
      <c r="Z6" s="26"/>
      <c r="AA6" s="25" t="str">
        <f>CONCATENATE('Naslovna stran'!$C$12,"-",TEXT(B6,"000"))</f>
        <v>BI-CZ/04-05-002</v>
      </c>
      <c r="AB6" s="10"/>
      <c r="AC6" s="9" t="s">
        <v>42</v>
      </c>
      <c r="AD6" s="10"/>
    </row>
    <row r="7" spans="2:30" s="4" customFormat="1" ht="81" customHeight="1">
      <c r="B7" s="5">
        <v>3</v>
      </c>
      <c r="C7" s="6">
        <v>2</v>
      </c>
      <c r="D7" s="6">
        <v>381</v>
      </c>
      <c r="E7" s="6" t="s">
        <v>136</v>
      </c>
      <c r="F7" s="7">
        <v>10641</v>
      </c>
      <c r="G7" s="8" t="s">
        <v>43</v>
      </c>
      <c r="H7" s="6" t="s">
        <v>120</v>
      </c>
      <c r="I7" s="6" t="s">
        <v>99</v>
      </c>
      <c r="J7" s="6" t="s">
        <v>44</v>
      </c>
      <c r="K7" s="11" t="s">
        <v>126</v>
      </c>
      <c r="L7" s="11" t="s">
        <v>126</v>
      </c>
      <c r="M7" s="11" t="s">
        <v>126</v>
      </c>
      <c r="N7" s="11" t="s">
        <v>126</v>
      </c>
      <c r="Q7" s="28"/>
      <c r="R7" s="25" t="str">
        <f>'Naslovna stran'!$C$9</f>
        <v>CZ</v>
      </c>
      <c r="S7" s="25">
        <f>'Naslovna stran'!$C$10</f>
        <v>68</v>
      </c>
      <c r="T7" s="12" t="s">
        <v>33</v>
      </c>
      <c r="U7" s="9">
        <v>1</v>
      </c>
      <c r="V7" s="10">
        <v>12</v>
      </c>
      <c r="W7" s="12"/>
      <c r="X7" s="10"/>
      <c r="Y7" s="25" t="str">
        <f>'Naslovna stran'!$C$13</f>
        <v>3311-03-838000</v>
      </c>
      <c r="Z7" s="26"/>
      <c r="AA7" s="25" t="str">
        <f>CONCATENATE('Naslovna stran'!$C$12,"-",TEXT(B7,"000"))</f>
        <v>BI-CZ/04-05-003</v>
      </c>
      <c r="AB7" s="10"/>
      <c r="AC7" s="10" t="s">
        <v>45</v>
      </c>
      <c r="AD7" s="10"/>
    </row>
    <row r="8" spans="2:30" s="4" customFormat="1" ht="82.5" customHeight="1">
      <c r="B8" s="5">
        <v>4</v>
      </c>
      <c r="C8" s="6">
        <v>3</v>
      </c>
      <c r="D8" s="6">
        <v>618</v>
      </c>
      <c r="E8" s="6" t="s">
        <v>46</v>
      </c>
      <c r="F8" s="7">
        <v>9461</v>
      </c>
      <c r="G8" s="8" t="s">
        <v>47</v>
      </c>
      <c r="H8" s="6" t="s">
        <v>48</v>
      </c>
      <c r="I8" s="6" t="s">
        <v>49</v>
      </c>
      <c r="J8" s="6" t="s">
        <v>50</v>
      </c>
      <c r="K8" s="11" t="s">
        <v>51</v>
      </c>
      <c r="L8" s="11" t="s">
        <v>51</v>
      </c>
      <c r="M8" s="11" t="s">
        <v>51</v>
      </c>
      <c r="N8" s="11" t="s">
        <v>51</v>
      </c>
      <c r="Q8" s="28"/>
      <c r="R8" s="25" t="str">
        <f>'Naslovna stran'!$C$9</f>
        <v>CZ</v>
      </c>
      <c r="S8" s="25">
        <f>'Naslovna stran'!$C$10</f>
        <v>68</v>
      </c>
      <c r="T8" s="11" t="s">
        <v>34</v>
      </c>
      <c r="U8" s="9">
        <v>1</v>
      </c>
      <c r="V8" s="10">
        <v>11</v>
      </c>
      <c r="W8" s="12"/>
      <c r="X8" s="10"/>
      <c r="Y8" s="25" t="str">
        <f>'Naslovna stran'!$C$13</f>
        <v>3311-03-838000</v>
      </c>
      <c r="Z8" s="26"/>
      <c r="AA8" s="25" t="str">
        <f>CONCATENATE('Naslovna stran'!$C$12,"-",TEXT(B8,"000"))</f>
        <v>BI-CZ/04-05-004</v>
      </c>
      <c r="AB8" s="10"/>
      <c r="AC8" s="9" t="s">
        <v>52</v>
      </c>
      <c r="AD8" s="10"/>
    </row>
    <row r="9" spans="2:30" s="4" customFormat="1" ht="84.75" customHeight="1">
      <c r="B9" s="5">
        <v>5</v>
      </c>
      <c r="C9" s="6">
        <v>5</v>
      </c>
      <c r="D9" s="6">
        <v>618</v>
      </c>
      <c r="E9" s="6" t="s">
        <v>53</v>
      </c>
      <c r="F9" s="7">
        <v>6442</v>
      </c>
      <c r="G9" s="8" t="s">
        <v>54</v>
      </c>
      <c r="H9" s="6" t="s">
        <v>55</v>
      </c>
      <c r="I9" s="6" t="s">
        <v>100</v>
      </c>
      <c r="J9" s="6" t="s">
        <v>56</v>
      </c>
      <c r="K9" s="11" t="s">
        <v>51</v>
      </c>
      <c r="L9" s="11" t="s">
        <v>51</v>
      </c>
      <c r="M9" s="11" t="s">
        <v>51</v>
      </c>
      <c r="N9" s="11" t="s">
        <v>51</v>
      </c>
      <c r="Q9" s="28"/>
      <c r="R9" s="25" t="str">
        <f>'Naslovna stran'!$C$9</f>
        <v>CZ</v>
      </c>
      <c r="S9" s="25">
        <f>'Naslovna stran'!$C$10</f>
        <v>68</v>
      </c>
      <c r="T9" s="12" t="s">
        <v>34</v>
      </c>
      <c r="U9" s="9">
        <v>1</v>
      </c>
      <c r="V9" s="10">
        <v>11</v>
      </c>
      <c r="W9" s="12"/>
      <c r="X9" s="10"/>
      <c r="Y9" s="25" t="str">
        <f>'Naslovna stran'!$C$13</f>
        <v>3311-03-838000</v>
      </c>
      <c r="Z9" s="26"/>
      <c r="AA9" s="25" t="str">
        <f>CONCATENATE('Naslovna stran'!$C$12,"-",TEXT(B9,"000"))</f>
        <v>BI-CZ/04-05-005</v>
      </c>
      <c r="AB9" s="10"/>
      <c r="AC9" s="10" t="s">
        <v>57</v>
      </c>
      <c r="AD9" s="10"/>
    </row>
    <row r="10" spans="2:30" s="4" customFormat="1" ht="71.25" customHeight="1">
      <c r="B10" s="5">
        <v>6</v>
      </c>
      <c r="C10" s="6">
        <v>9</v>
      </c>
      <c r="D10" s="6">
        <v>795</v>
      </c>
      <c r="E10" s="6" t="s">
        <v>101</v>
      </c>
      <c r="F10" s="7">
        <v>10740</v>
      </c>
      <c r="G10" s="8" t="s">
        <v>58</v>
      </c>
      <c r="H10" s="6" t="s">
        <v>107</v>
      </c>
      <c r="I10" s="6" t="s">
        <v>102</v>
      </c>
      <c r="J10" s="6" t="s">
        <v>103</v>
      </c>
      <c r="K10" s="11" t="s">
        <v>126</v>
      </c>
      <c r="L10" s="11" t="s">
        <v>126</v>
      </c>
      <c r="M10" s="11" t="s">
        <v>126</v>
      </c>
      <c r="N10" s="11" t="s">
        <v>126</v>
      </c>
      <c r="Q10" s="28"/>
      <c r="R10" s="25" t="str">
        <f>'Naslovna stran'!$C$9</f>
        <v>CZ</v>
      </c>
      <c r="S10" s="25">
        <v>68</v>
      </c>
      <c r="T10" s="12" t="s">
        <v>59</v>
      </c>
      <c r="U10" s="9">
        <v>2</v>
      </c>
      <c r="V10" s="9">
        <v>2</v>
      </c>
      <c r="W10" s="12"/>
      <c r="X10" s="10"/>
      <c r="Y10" s="25" t="str">
        <f>'Naslovna stran'!$C$13</f>
        <v>3311-03-838000</v>
      </c>
      <c r="Z10" s="26"/>
      <c r="AA10" s="25" t="str">
        <f>CONCATENATE('Naslovna stran'!$C$12,"-",TEXT(B10,"000"))</f>
        <v>BI-CZ/04-05-006</v>
      </c>
      <c r="AB10" s="10"/>
      <c r="AC10" s="9" t="s">
        <v>60</v>
      </c>
      <c r="AD10" s="10"/>
    </row>
    <row r="11" spans="2:30" s="4" customFormat="1" ht="75" customHeight="1">
      <c r="B11" s="5">
        <v>7</v>
      </c>
      <c r="C11" s="6">
        <v>1</v>
      </c>
      <c r="D11" s="6">
        <v>104</v>
      </c>
      <c r="E11" s="6" t="s">
        <v>104</v>
      </c>
      <c r="F11" s="7">
        <v>2285</v>
      </c>
      <c r="G11" s="8" t="s">
        <v>61</v>
      </c>
      <c r="H11" s="6" t="s">
        <v>108</v>
      </c>
      <c r="I11" s="6" t="s">
        <v>62</v>
      </c>
      <c r="J11" s="40" t="s">
        <v>105</v>
      </c>
      <c r="K11" s="11" t="s">
        <v>63</v>
      </c>
      <c r="L11" s="11" t="s">
        <v>63</v>
      </c>
      <c r="M11" s="11" t="s">
        <v>134</v>
      </c>
      <c r="N11" s="11" t="s">
        <v>134</v>
      </c>
      <c r="Q11" s="28"/>
      <c r="R11" s="25" t="str">
        <f>'Naslovna stran'!$C$9</f>
        <v>CZ</v>
      </c>
      <c r="S11" s="25">
        <f>'Naslovna stran'!$C$10</f>
        <v>68</v>
      </c>
      <c r="T11" s="12" t="s">
        <v>35</v>
      </c>
      <c r="U11" s="9">
        <v>1</v>
      </c>
      <c r="V11" s="10">
        <v>11</v>
      </c>
      <c r="W11" s="12"/>
      <c r="X11" s="10"/>
      <c r="Y11" s="25" t="str">
        <f>'Naslovna stran'!$C$13</f>
        <v>3311-03-838000</v>
      </c>
      <c r="Z11" s="26"/>
      <c r="AA11" s="25" t="str">
        <f>CONCATENATE('Naslovna stran'!$C$12,"-",TEXT(B11,"000"))</f>
        <v>BI-CZ/04-05-007</v>
      </c>
      <c r="AB11" s="10"/>
      <c r="AC11" s="9" t="s">
        <v>64</v>
      </c>
      <c r="AD11" s="10"/>
    </row>
    <row r="12" spans="2:30" s="4" customFormat="1" ht="99" customHeight="1">
      <c r="B12" s="5">
        <v>8</v>
      </c>
      <c r="C12" s="6">
        <v>8</v>
      </c>
      <c r="D12" s="6">
        <v>106</v>
      </c>
      <c r="E12" s="6" t="s">
        <v>65</v>
      </c>
      <c r="F12" s="7">
        <v>8949</v>
      </c>
      <c r="G12" s="8" t="s">
        <v>92</v>
      </c>
      <c r="H12" s="6" t="s">
        <v>66</v>
      </c>
      <c r="I12" s="6" t="s">
        <v>67</v>
      </c>
      <c r="J12" s="6" t="s">
        <v>68</v>
      </c>
      <c r="K12" s="11" t="s">
        <v>127</v>
      </c>
      <c r="L12" s="11" t="s">
        <v>128</v>
      </c>
      <c r="M12" s="11" t="s">
        <v>128</v>
      </c>
      <c r="N12" s="11" t="s">
        <v>127</v>
      </c>
      <c r="Q12" s="28"/>
      <c r="R12" s="25" t="str">
        <f>'Naslovna stran'!$C$9</f>
        <v>CZ</v>
      </c>
      <c r="S12" s="25">
        <f>'Naslovna stran'!$C$10</f>
        <v>68</v>
      </c>
      <c r="T12" s="12" t="s">
        <v>59</v>
      </c>
      <c r="U12" s="9">
        <v>2</v>
      </c>
      <c r="V12" s="10">
        <v>8</v>
      </c>
      <c r="W12" s="12"/>
      <c r="X12" s="9"/>
      <c r="Y12" s="25" t="str">
        <f>'Naslovna stran'!$C$13</f>
        <v>3311-03-838000</v>
      </c>
      <c r="Z12" s="26"/>
      <c r="AA12" s="25" t="str">
        <f>CONCATENATE('Naslovna stran'!$C$12,"-",TEXT(B12,"000"))</f>
        <v>BI-CZ/04-05-008</v>
      </c>
      <c r="AB12" s="10"/>
      <c r="AC12" s="9" t="s">
        <v>69</v>
      </c>
      <c r="AD12" s="10"/>
    </row>
    <row r="13" spans="2:30" s="4" customFormat="1" ht="86.25" customHeight="1">
      <c r="B13" s="5">
        <v>9</v>
      </c>
      <c r="C13" s="6">
        <v>14</v>
      </c>
      <c r="D13" s="6">
        <v>406</v>
      </c>
      <c r="E13" s="6" t="s">
        <v>70</v>
      </c>
      <c r="F13" s="41">
        <v>3138</v>
      </c>
      <c r="G13" s="8" t="s">
        <v>93</v>
      </c>
      <c r="H13" s="6" t="s">
        <v>71</v>
      </c>
      <c r="I13" s="6" t="s">
        <v>72</v>
      </c>
      <c r="J13" s="6" t="s">
        <v>73</v>
      </c>
      <c r="K13" s="11" t="s">
        <v>129</v>
      </c>
      <c r="L13" s="11" t="s">
        <v>129</v>
      </c>
      <c r="M13" s="11"/>
      <c r="N13" s="11"/>
      <c r="Q13" s="28"/>
      <c r="R13" s="25" t="str">
        <f>'Naslovna stran'!$C$9</f>
        <v>CZ</v>
      </c>
      <c r="S13" s="25">
        <f>'Naslovna stran'!$C$10</f>
        <v>68</v>
      </c>
      <c r="T13" s="12" t="s">
        <v>38</v>
      </c>
      <c r="U13" s="9">
        <v>2</v>
      </c>
      <c r="V13" s="10">
        <v>8</v>
      </c>
      <c r="W13" s="12"/>
      <c r="X13" s="9"/>
      <c r="Y13" s="25" t="str">
        <f>'Naslovna stran'!$C$13</f>
        <v>3311-03-838000</v>
      </c>
      <c r="Z13" s="26"/>
      <c r="AA13" s="25" t="str">
        <f>CONCATENATE('Naslovna stran'!$C$12,"-",TEXT(B13,"000"))</f>
        <v>BI-CZ/04-05-009</v>
      </c>
      <c r="AB13" s="10"/>
      <c r="AC13" s="9" t="s">
        <v>74</v>
      </c>
      <c r="AD13" s="10"/>
    </row>
    <row r="14" spans="2:30" s="4" customFormat="1" ht="88.5" customHeight="1">
      <c r="B14" s="5">
        <v>10</v>
      </c>
      <c r="C14" s="6">
        <v>13</v>
      </c>
      <c r="D14" s="6">
        <v>618</v>
      </c>
      <c r="E14" s="6" t="s">
        <v>75</v>
      </c>
      <c r="F14" s="7">
        <v>4637</v>
      </c>
      <c r="G14" s="8" t="s">
        <v>94</v>
      </c>
      <c r="H14" s="6" t="s">
        <v>106</v>
      </c>
      <c r="I14" s="6" t="s">
        <v>109</v>
      </c>
      <c r="J14" s="6" t="s">
        <v>110</v>
      </c>
      <c r="K14" s="11" t="s">
        <v>51</v>
      </c>
      <c r="L14" s="11" t="s">
        <v>51</v>
      </c>
      <c r="M14" s="11" t="s">
        <v>51</v>
      </c>
      <c r="N14" s="12" t="s">
        <v>51</v>
      </c>
      <c r="Q14" s="28"/>
      <c r="R14" s="25" t="str">
        <f>'Naslovna stran'!$C$9</f>
        <v>CZ</v>
      </c>
      <c r="S14" s="25">
        <f>'Naslovna stran'!$C$10</f>
        <v>68</v>
      </c>
      <c r="T14" s="11" t="s">
        <v>34</v>
      </c>
      <c r="U14" s="9">
        <v>1</v>
      </c>
      <c r="V14" s="9"/>
      <c r="W14" s="11"/>
      <c r="X14" s="9"/>
      <c r="Y14" s="25" t="str">
        <f>'Naslovna stran'!$C$13</f>
        <v>3311-03-838000</v>
      </c>
      <c r="Z14" s="26"/>
      <c r="AA14" s="25" t="str">
        <f>CONCATENATE('Naslovna stran'!$C$12,"-",TEXT(B14,"000"))</f>
        <v>BI-CZ/04-05-010</v>
      </c>
      <c r="AB14" s="10"/>
      <c r="AC14" s="10"/>
      <c r="AD14" s="10"/>
    </row>
    <row r="15" spans="2:30" s="4" customFormat="1" ht="71.25" customHeight="1">
      <c r="B15" s="5">
        <v>11</v>
      </c>
      <c r="C15" s="6">
        <v>10</v>
      </c>
      <c r="D15" s="6">
        <v>782</v>
      </c>
      <c r="E15" s="6" t="s">
        <v>137</v>
      </c>
      <c r="F15" s="7">
        <v>4316</v>
      </c>
      <c r="G15" s="8" t="s">
        <v>95</v>
      </c>
      <c r="H15" s="6" t="s">
        <v>121</v>
      </c>
      <c r="I15" s="6" t="s">
        <v>138</v>
      </c>
      <c r="J15" s="6" t="s">
        <v>111</v>
      </c>
      <c r="K15" s="11" t="s">
        <v>130</v>
      </c>
      <c r="L15" s="11" t="s">
        <v>130</v>
      </c>
      <c r="M15" s="11" t="s">
        <v>130</v>
      </c>
      <c r="N15" s="11" t="s">
        <v>130</v>
      </c>
      <c r="Q15" s="28"/>
      <c r="R15" s="25" t="str">
        <f>'Naslovna stran'!$C$9</f>
        <v>CZ</v>
      </c>
      <c r="S15" s="25">
        <f>'Naslovna stran'!$C$10</f>
        <v>68</v>
      </c>
      <c r="T15" s="12" t="s">
        <v>59</v>
      </c>
      <c r="U15" s="10">
        <v>1</v>
      </c>
      <c r="V15" s="10">
        <v>2</v>
      </c>
      <c r="W15" s="12"/>
      <c r="X15" s="9"/>
      <c r="Y15" s="25" t="str">
        <f>'Naslovna stran'!$C$13</f>
        <v>3311-03-838000</v>
      </c>
      <c r="Z15" s="26"/>
      <c r="AA15" s="25" t="str">
        <f>CONCATENATE('Naslovna stran'!$C$12,"-",TEXT(B15,"000"))</f>
        <v>BI-CZ/04-05-011</v>
      </c>
      <c r="AB15" s="10"/>
      <c r="AC15" s="9"/>
      <c r="AD15" s="10"/>
    </row>
    <row r="16" spans="2:30" s="4" customFormat="1" ht="80.25" customHeight="1">
      <c r="B16" s="5">
        <v>12</v>
      </c>
      <c r="C16" s="6">
        <v>6</v>
      </c>
      <c r="D16" s="4">
        <v>618</v>
      </c>
      <c r="E16" s="6" t="s">
        <v>76</v>
      </c>
      <c r="F16" s="7">
        <v>8467</v>
      </c>
      <c r="G16" s="8" t="s">
        <v>77</v>
      </c>
      <c r="H16" s="6" t="s">
        <v>78</v>
      </c>
      <c r="I16" s="6" t="s">
        <v>79</v>
      </c>
      <c r="J16" s="6" t="s">
        <v>80</v>
      </c>
      <c r="K16" s="11" t="s">
        <v>131</v>
      </c>
      <c r="L16" s="11" t="s">
        <v>131</v>
      </c>
      <c r="M16" s="11"/>
      <c r="N16" s="11"/>
      <c r="Q16" s="28"/>
      <c r="R16" s="25" t="str">
        <f>'Naslovna stran'!$C$9</f>
        <v>CZ</v>
      </c>
      <c r="S16" s="25">
        <f>'Naslovna stran'!$C$10</f>
        <v>68</v>
      </c>
      <c r="T16" s="12" t="s">
        <v>34</v>
      </c>
      <c r="U16" s="9">
        <v>1</v>
      </c>
      <c r="V16" s="10">
        <v>5</v>
      </c>
      <c r="W16" s="11"/>
      <c r="X16" s="9"/>
      <c r="Y16" s="25" t="str">
        <f>'Naslovna stran'!$C$13</f>
        <v>3311-03-838000</v>
      </c>
      <c r="Z16" s="26"/>
      <c r="AA16" s="25" t="str">
        <f>CONCATENATE('Naslovna stran'!$C$12,"-",TEXT(B16,"000"))</f>
        <v>BI-CZ/04-05-012</v>
      </c>
      <c r="AB16" s="10"/>
      <c r="AC16" s="9" t="s">
        <v>81</v>
      </c>
      <c r="AD16" s="10"/>
    </row>
    <row r="17" spans="2:30" s="4" customFormat="1" ht="72.75" customHeight="1">
      <c r="B17" s="5">
        <v>13</v>
      </c>
      <c r="C17" s="6">
        <v>4</v>
      </c>
      <c r="D17" s="6">
        <v>792</v>
      </c>
      <c r="E17" s="6" t="s">
        <v>82</v>
      </c>
      <c r="F17" s="7">
        <v>2189</v>
      </c>
      <c r="G17" s="8" t="s">
        <v>113</v>
      </c>
      <c r="H17" s="6" t="s">
        <v>116</v>
      </c>
      <c r="I17" s="6" t="s">
        <v>83</v>
      </c>
      <c r="J17" s="6" t="s">
        <v>84</v>
      </c>
      <c r="K17" s="11" t="s">
        <v>132</v>
      </c>
      <c r="L17" s="11" t="s">
        <v>132</v>
      </c>
      <c r="M17" s="11" t="s">
        <v>132</v>
      </c>
      <c r="N17" s="11" t="s">
        <v>132</v>
      </c>
      <c r="Q17" s="28"/>
      <c r="R17" s="25" t="str">
        <f>'Naslovna stran'!$C$9</f>
        <v>CZ</v>
      </c>
      <c r="S17" s="25">
        <f>'Naslovna stran'!$C$10</f>
        <v>68</v>
      </c>
      <c r="T17" s="12" t="s">
        <v>59</v>
      </c>
      <c r="U17" s="9">
        <v>2</v>
      </c>
      <c r="V17" s="10">
        <v>2</v>
      </c>
      <c r="W17" s="12"/>
      <c r="X17" s="10"/>
      <c r="Y17" s="25" t="str">
        <f>'Naslovna stran'!$C$13</f>
        <v>3311-03-838000</v>
      </c>
      <c r="Z17" s="26"/>
      <c r="AA17" s="25" t="str">
        <f>CONCATENATE('Naslovna stran'!$C$12,"-",TEXT(B17,"000"))</f>
        <v>BI-CZ/04-05-013</v>
      </c>
      <c r="AB17" s="10"/>
      <c r="AC17" s="9" t="s">
        <v>85</v>
      </c>
      <c r="AD17" s="10"/>
    </row>
    <row r="18" spans="2:30" s="4" customFormat="1" ht="75.75" customHeight="1">
      <c r="B18" s="5">
        <v>14</v>
      </c>
      <c r="C18" s="6">
        <v>12</v>
      </c>
      <c r="D18" s="6">
        <v>481</v>
      </c>
      <c r="E18" s="6" t="s">
        <v>114</v>
      </c>
      <c r="F18" s="7">
        <v>88643</v>
      </c>
      <c r="G18" s="8" t="s">
        <v>86</v>
      </c>
      <c r="H18" s="6" t="s">
        <v>115</v>
      </c>
      <c r="I18" s="6" t="s">
        <v>87</v>
      </c>
      <c r="J18" s="6" t="s">
        <v>88</v>
      </c>
      <c r="K18" s="11" t="s">
        <v>133</v>
      </c>
      <c r="L18" s="11" t="s">
        <v>133</v>
      </c>
      <c r="M18" s="11" t="s">
        <v>133</v>
      </c>
      <c r="N18" s="11" t="s">
        <v>133</v>
      </c>
      <c r="Q18" s="28"/>
      <c r="R18" s="25" t="str">
        <f>'Naslovna stran'!$C$9</f>
        <v>CZ</v>
      </c>
      <c r="S18" s="25">
        <f>'Naslovna stran'!$C$10</f>
        <v>68</v>
      </c>
      <c r="T18" s="12" t="s">
        <v>38</v>
      </c>
      <c r="U18" s="9">
        <v>1</v>
      </c>
      <c r="V18" s="10">
        <v>1</v>
      </c>
      <c r="W18" s="12"/>
      <c r="X18" s="10"/>
      <c r="Y18" s="25" t="str">
        <f>'Naslovna stran'!$C$13</f>
        <v>3311-03-838000</v>
      </c>
      <c r="Z18" s="26"/>
      <c r="AA18" s="25" t="str">
        <f>CONCATENATE('Naslovna stran'!$C$12,"-",TEXT(B18,"000"))</f>
        <v>BI-CZ/04-05-014</v>
      </c>
      <c r="AB18" s="10"/>
      <c r="AC18" s="10" t="s">
        <v>89</v>
      </c>
      <c r="AD18" s="10"/>
    </row>
  </sheetData>
  <autoFilter ref="B4:AB18"/>
  <printOptions gridLines="1"/>
  <pageMargins left="0.69" right="0.27" top="0.53" bottom="0.1968503937007874" header="0" footer="0"/>
  <pageSetup fitToHeight="5" horizontalDpi="600" verticalDpi="600" orientation="landscape" paperSize="8" scale="75" r:id="rId1"/>
  <headerFooter alignWithMargins="0">
    <oddFooter>&amp;L&amp;8 090902&amp;R&amp;8&amp;P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Zdenko</dc:creator>
  <cp:keywords/>
  <dc:description/>
  <cp:lastModifiedBy>MSZS</cp:lastModifiedBy>
  <cp:lastPrinted>2003-11-19T11:17:36Z</cp:lastPrinted>
  <dcterms:created xsi:type="dcterms:W3CDTF">2003-05-15T10:01:42Z</dcterms:created>
  <dcterms:modified xsi:type="dcterms:W3CDTF">2003-11-19T12:13:58Z</dcterms:modified>
  <cp:category/>
  <cp:version/>
  <cp:contentType/>
  <cp:contentStatus/>
</cp:coreProperties>
</file>